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ORJ 8" sheetId="1" r:id="rId1"/>
  </sheets>
  <definedNames>
    <definedName name="_xlnm.Print_Titles" localSheetId="0">'ORJ 8'!$1:$1</definedName>
    <definedName name="_xlnm.Print_Area" localSheetId="0">'ORJ 8'!$A$1:$X$152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2" i="1" l="1"/>
  <c r="K142" i="1"/>
  <c r="J142" i="1"/>
  <c r="I142" i="1"/>
  <c r="H142" i="1"/>
  <c r="L136" i="1"/>
  <c r="K136" i="1"/>
  <c r="J136" i="1"/>
  <c r="I136" i="1"/>
  <c r="H136" i="1"/>
  <c r="L98" i="1" l="1"/>
  <c r="K98" i="1"/>
  <c r="J98" i="1"/>
  <c r="I98" i="1"/>
  <c r="H98" i="1"/>
  <c r="L94" i="1"/>
  <c r="K94" i="1"/>
  <c r="J94" i="1"/>
  <c r="I94" i="1"/>
  <c r="H94" i="1"/>
  <c r="L90" i="1"/>
  <c r="K90" i="1"/>
  <c r="J90" i="1"/>
  <c r="I90" i="1"/>
  <c r="H90" i="1"/>
  <c r="L86" i="1"/>
  <c r="K86" i="1"/>
  <c r="J86" i="1"/>
  <c r="I86" i="1"/>
  <c r="H86" i="1"/>
  <c r="L81" i="1"/>
  <c r="K81" i="1"/>
  <c r="J81" i="1"/>
  <c r="I81" i="1"/>
  <c r="H81" i="1"/>
  <c r="L77" i="1"/>
  <c r="K77" i="1"/>
  <c r="J77" i="1"/>
  <c r="I77" i="1"/>
  <c r="H77" i="1"/>
  <c r="L73" i="1"/>
  <c r="K73" i="1"/>
  <c r="J73" i="1"/>
  <c r="I73" i="1"/>
  <c r="H73" i="1"/>
  <c r="L68" i="1"/>
  <c r="K68" i="1"/>
  <c r="J68" i="1"/>
  <c r="I68" i="1"/>
  <c r="H68" i="1"/>
  <c r="L63" i="1"/>
  <c r="K63" i="1"/>
  <c r="J63" i="1"/>
  <c r="I63" i="1"/>
  <c r="H63" i="1"/>
  <c r="L59" i="1"/>
  <c r="K59" i="1"/>
  <c r="J59" i="1"/>
  <c r="I59" i="1"/>
  <c r="H59" i="1"/>
  <c r="L24" i="1"/>
  <c r="K24" i="1"/>
  <c r="J24" i="1"/>
  <c r="I24" i="1"/>
  <c r="H24" i="1"/>
  <c r="L20" i="1"/>
  <c r="K20" i="1"/>
  <c r="J20" i="1"/>
  <c r="I20" i="1"/>
  <c r="H20" i="1"/>
  <c r="L16" i="1"/>
  <c r="K16" i="1"/>
  <c r="J16" i="1"/>
  <c r="I16" i="1"/>
  <c r="H16" i="1"/>
  <c r="L12" i="1"/>
  <c r="K12" i="1"/>
  <c r="J12" i="1"/>
  <c r="I12" i="1"/>
  <c r="H12" i="1"/>
  <c r="J144" i="1" l="1"/>
  <c r="K144" i="1"/>
  <c r="L144" i="1"/>
  <c r="J26" i="1"/>
  <c r="J146" i="1" s="1"/>
  <c r="K26" i="1"/>
  <c r="L26" i="1"/>
  <c r="I144" i="1"/>
  <c r="H144" i="1"/>
  <c r="I26" i="1"/>
  <c r="H26" i="1"/>
  <c r="K146" i="1" l="1"/>
  <c r="H146" i="1"/>
  <c r="L146" i="1"/>
  <c r="I146" i="1"/>
</calcChain>
</file>

<file path=xl/sharedStrings.xml><?xml version="1.0" encoding="utf-8"?>
<sst xmlns="http://schemas.openxmlformats.org/spreadsheetml/2006/main" count="262" uniqueCount="89">
  <si>
    <t>ORJ</t>
  </si>
  <si>
    <t>Par</t>
  </si>
  <si>
    <t>Pol</t>
  </si>
  <si>
    <t>ORG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</si>
  <si>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</si>
  <si>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</si>
  <si>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</si>
  <si>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</si>
  <si>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</si>
  <si>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</si>
  <si>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</si>
  <si>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</si>
  <si>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org.</t>
  </si>
  <si>
    <t>Název účelového znaku</t>
  </si>
  <si>
    <t>Zkratka položky</t>
  </si>
  <si>
    <t>Zkratka paragrafu</t>
  </si>
  <si>
    <t>Správní poplatky</t>
  </si>
  <si>
    <t>Splátky půjč.prostř. od obyvatelstva</t>
  </si>
  <si>
    <t>Dotace na výkon činnosti obce s rozšířenou působností v oblasti sociálně-právní ochrany dětí</t>
  </si>
  <si>
    <t>Ostatní neinv. přijaté transf. ze SR</t>
  </si>
  <si>
    <t>Příspěvek na výkon sociální práce (s výjimkou soc.-práv.ochrany dětí)</t>
  </si>
  <si>
    <t>Neinvestiční přijaté transfery od obcí</t>
  </si>
  <si>
    <t>Přijaté neinvestiční dary</t>
  </si>
  <si>
    <t>Krizová opatření</t>
  </si>
  <si>
    <t>Příjmy z poskyt. služeb a výrobků</t>
  </si>
  <si>
    <t>Činnost místní správy</t>
  </si>
  <si>
    <t>Přijaté nekap. přísp.a náhrady</t>
  </si>
  <si>
    <t>Nespec.</t>
  </si>
  <si>
    <t>OKT - rezidentní karty</t>
  </si>
  <si>
    <t>OKT - výpisy Czech POINT</t>
  </si>
  <si>
    <t>Czech Point - opakované vytištění údajů k DS</t>
  </si>
  <si>
    <t>PŘÍJMY 8 - Odbor kancelář tajemníka</t>
  </si>
  <si>
    <t>Ochranné pomůcky</t>
  </si>
  <si>
    <t>Drobný hm. DM</t>
  </si>
  <si>
    <t>Nákup materiálu j.n.</t>
  </si>
  <si>
    <t>Nákup ostatních služeb</t>
  </si>
  <si>
    <t>Zastupitelstva obcí</t>
  </si>
  <si>
    <t>Pohoštění</t>
  </si>
  <si>
    <t>Léky a zdrav. mater.</t>
  </si>
  <si>
    <t>Knihy, učeb.pom. a tisk</t>
  </si>
  <si>
    <t>Poštovní služby</t>
  </si>
  <si>
    <t>Služby školení a vzdělávání</t>
  </si>
  <si>
    <t>Cestovné</t>
  </si>
  <si>
    <t>Věcné dary</t>
  </si>
  <si>
    <t>Ost. neinv. transfery obyvatelstvu</t>
  </si>
  <si>
    <t>Neinv. půjčené prostředky obyvatelstvu</t>
  </si>
  <si>
    <t>Kurs.rozdíly ve výdajích</t>
  </si>
  <si>
    <t>Obecné příjmy a výd.z finančních operací</t>
  </si>
  <si>
    <t>Služby peněžních ústavů</t>
  </si>
  <si>
    <t>Ostatní finanční operace</t>
  </si>
  <si>
    <t>OKT - stravné</t>
  </si>
  <si>
    <t>OKT - lékařské prohlídky</t>
  </si>
  <si>
    <t>OKT - ostatní</t>
  </si>
  <si>
    <t>ÚKT - hybribní pošta</t>
  </si>
  <si>
    <t>FS - stravné</t>
  </si>
  <si>
    <t>FS - rekreace</t>
  </si>
  <si>
    <t>FS - soukromé připojištění</t>
  </si>
  <si>
    <t>FS - příspěvek na vzdělávání</t>
  </si>
  <si>
    <t>Infocentrum nám 1 máje (pro ORJ 2, 8, 10, 12, 13)</t>
  </si>
  <si>
    <t>VÝDAJE 8 - Odbor kancelář tajemníka</t>
  </si>
  <si>
    <t>VÝSLEDEK HOSPODAŘENÍ (P - V)</t>
  </si>
  <si>
    <t>V Chomutově dne:</t>
  </si>
  <si>
    <t xml:space="preserve">zpracovala:  </t>
  </si>
  <si>
    <t>Mgr. Petra Zapalačová</t>
  </si>
  <si>
    <t>Ing. Robert Plechatý</t>
  </si>
  <si>
    <t>tajemník</t>
  </si>
  <si>
    <t>Podlimitní technické zhodnocení</t>
  </si>
  <si>
    <t>Studená voda</t>
  </si>
  <si>
    <t>Teplo</t>
  </si>
  <si>
    <t>Plyn</t>
  </si>
  <si>
    <t>Elektrická energie</t>
  </si>
  <si>
    <t>Pohonné hmoty a maziva</t>
  </si>
  <si>
    <t>Služby elektronických komunikací</t>
  </si>
  <si>
    <t>Nájemné</t>
  </si>
  <si>
    <t>Opravy a udržování</t>
  </si>
  <si>
    <t>Nájemné za nájem s právem koupě</t>
  </si>
  <si>
    <t>Leasing vozidla Škoda Octavia Fresh, RZ 9U8 2252</t>
  </si>
  <si>
    <t>Leasing vozidla Škoda Superb, RZ 9U0 2424</t>
  </si>
  <si>
    <t>Leasing vozidla Škoda Fabia Ambiente, RZ 9U9 3300</t>
  </si>
  <si>
    <t>Leasing vozidla Škoda Fabia Ambiente, RZ 9U9 3311</t>
  </si>
  <si>
    <t>Leasing vozidla Škoda Rapid liftback, SPZ 7U6 3915</t>
  </si>
  <si>
    <t>Ostatní nákupy j.n.</t>
  </si>
  <si>
    <t>Platby daní a poplatků SR</t>
  </si>
  <si>
    <t>Budovy, haly a stavby</t>
  </si>
  <si>
    <t>Stroje, přístroje a zařízení</t>
  </si>
  <si>
    <t>Dopravní prostředky</t>
  </si>
  <si>
    <t>Kulturní předměty</t>
  </si>
  <si>
    <t>Provoz budov - bežné výdaje</t>
  </si>
  <si>
    <t>Provoz budov - kapitálové 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</si>
</sst>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Protection="1"/>
    <xf numFmtId="4" fontId="3" fillId="0" borderId="0" xfId="0" applyNumberFormat="1" applyFont="1" applyProtection="1"/>
    <xf numFmtId="16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2"/>
  <sheetViews>
    <sheetView tabSelected="1" zoomScaleNormal="100" workbookViewId="0">
      <pane ySplit="1" topLeftCell="A96" activePane="bottomLeft" state="frozen"/>
      <selection pane="bottomLeft" activeCell="M167" sqref="M167"/>
    </sheetView>
  </sheetViews>
  <sheetFormatPr defaultColWidth="8.75" defaultRowHeight="12.75" x14ac:dyDescent="0.2"/>
  <cols>
    <col min="1" max="1" width="3.875" style="12" customWidth="1"/>
    <col min="2" max="2" width="4.625" style="12" customWidth="1"/>
    <col min="3" max="3" width="4.875" style="12" customWidth="1"/>
    <col min="4" max="4" width="7.125" style="12" customWidth="1"/>
    <col min="5" max="5" width="4.625" style="12" customWidth="1"/>
    <col min="6" max="6" width="4.875" style="12" customWidth="1"/>
    <col min="7" max="7" width="9" style="12" customWidth="1"/>
    <col min="8" max="11" width="11.375" style="13" customWidth="1"/>
    <col min="12" max="12" width="11.375" style="15" customWidth="1"/>
    <col min="13" max="13" width="33.5" style="14" customWidth="1"/>
    <col min="14" max="14" width="50.5" style="14" customWidth="1"/>
    <col min="15" max="15" width="32.875" style="14" customWidth="1"/>
    <col min="16" max="16" width="33.25" style="14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8</v>
      </c>
      <c r="B3" s="5"/>
      <c r="C3" s="5">
        <v>1361</v>
      </c>
      <c r="D3" s="5"/>
      <c r="E3" s="5"/>
      <c r="F3" s="5"/>
      <c r="G3" s="5"/>
      <c r="H3" s="6">
        <v>141.72</v>
      </c>
      <c r="I3" s="6">
        <v>327.81</v>
      </c>
      <c r="J3" s="6">
        <v>100.8</v>
      </c>
      <c r="K3" s="7">
        <v>200</v>
      </c>
      <c r="L3" s="15">
        <v>200</v>
      </c>
      <c r="M3" s="8"/>
      <c r="N3" s="8"/>
      <c r="O3" s="8" t="s">
        <v>16</v>
      </c>
      <c r="P3" s="8"/>
    </row>
    <row r="4" spans="1:16" x14ac:dyDescent="0.2">
      <c r="A4" s="5">
        <v>8</v>
      </c>
      <c r="B4" s="5"/>
      <c r="C4" s="5">
        <v>2460</v>
      </c>
      <c r="D4" s="5"/>
      <c r="E4" s="5"/>
      <c r="F4" s="5"/>
      <c r="G4" s="5"/>
      <c r="H4" s="6">
        <v>5</v>
      </c>
      <c r="I4" s="6">
        <v>5</v>
      </c>
      <c r="J4" s="6"/>
      <c r="K4" s="7"/>
      <c r="M4" s="8"/>
      <c r="N4" s="8"/>
      <c r="O4" s="8" t="s">
        <v>17</v>
      </c>
      <c r="P4" s="8"/>
    </row>
    <row r="5" spans="1:16" x14ac:dyDescent="0.2">
      <c r="A5" s="5">
        <v>8</v>
      </c>
      <c r="B5" s="5"/>
      <c r="C5" s="5">
        <v>4116</v>
      </c>
      <c r="D5" s="5"/>
      <c r="E5" s="5"/>
      <c r="F5" s="5"/>
      <c r="G5" s="5">
        <v>13011</v>
      </c>
      <c r="H5" s="6">
        <v>222</v>
      </c>
      <c r="I5" s="6">
        <v>341</v>
      </c>
      <c r="J5" s="6">
        <v>171</v>
      </c>
      <c r="K5" s="7">
        <v>171</v>
      </c>
      <c r="M5" s="8"/>
      <c r="N5" s="8" t="s">
        <v>18</v>
      </c>
      <c r="O5" s="8" t="s">
        <v>19</v>
      </c>
      <c r="P5" s="8"/>
    </row>
    <row r="6" spans="1:16" x14ac:dyDescent="0.2">
      <c r="A6" s="5">
        <v>8</v>
      </c>
      <c r="B6" s="5"/>
      <c r="C6" s="5">
        <v>4116</v>
      </c>
      <c r="D6" s="5"/>
      <c r="E6" s="5"/>
      <c r="F6" s="5"/>
      <c r="G6" s="5">
        <v>13015</v>
      </c>
      <c r="H6" s="6">
        <v>45</v>
      </c>
      <c r="I6" s="6">
        <v>96</v>
      </c>
      <c r="J6" s="6">
        <v>177</v>
      </c>
      <c r="K6" s="7">
        <v>177</v>
      </c>
      <c r="M6" s="8"/>
      <c r="N6" s="8" t="s">
        <v>20</v>
      </c>
      <c r="O6" s="8" t="s">
        <v>19</v>
      </c>
      <c r="P6" s="8"/>
    </row>
    <row r="7" spans="1:16" x14ac:dyDescent="0.2">
      <c r="A7" s="5">
        <v>8</v>
      </c>
      <c r="B7" s="5"/>
      <c r="C7" s="5">
        <v>4121</v>
      </c>
      <c r="D7" s="5"/>
      <c r="E7" s="5"/>
      <c r="F7" s="5"/>
      <c r="G7" s="5"/>
      <c r="H7" s="6">
        <v>102</v>
      </c>
      <c r="I7" s="6">
        <v>558</v>
      </c>
      <c r="J7" s="6"/>
      <c r="K7" s="7">
        <v>150</v>
      </c>
      <c r="L7" s="15">
        <v>300</v>
      </c>
      <c r="M7" s="8"/>
      <c r="N7" s="8"/>
      <c r="O7" s="8" t="s">
        <v>21</v>
      </c>
      <c r="P7" s="8"/>
    </row>
    <row r="8" spans="1:16" x14ac:dyDescent="0.2">
      <c r="A8" s="5">
        <v>8</v>
      </c>
      <c r="B8" s="5">
        <v>5213</v>
      </c>
      <c r="C8" s="5">
        <v>2321</v>
      </c>
      <c r="D8" s="5"/>
      <c r="E8" s="5"/>
      <c r="F8" s="5"/>
      <c r="G8" s="5"/>
      <c r="H8" s="6"/>
      <c r="I8" s="6"/>
      <c r="J8" s="6">
        <v>10</v>
      </c>
      <c r="K8" s="7">
        <v>10</v>
      </c>
      <c r="M8" s="8"/>
      <c r="N8" s="8"/>
      <c r="O8" s="8" t="s">
        <v>22</v>
      </c>
      <c r="P8" s="8" t="s">
        <v>23</v>
      </c>
    </row>
    <row r="9" spans="1:16" x14ac:dyDescent="0.2">
      <c r="A9" s="5">
        <v>8</v>
      </c>
      <c r="B9" s="5">
        <v>6171</v>
      </c>
      <c r="C9" s="5">
        <v>2111</v>
      </c>
      <c r="D9" s="5"/>
      <c r="E9" s="5"/>
      <c r="F9" s="5"/>
      <c r="G9" s="5"/>
      <c r="H9" s="6">
        <v>19.23</v>
      </c>
      <c r="I9" s="6">
        <v>12.879</v>
      </c>
      <c r="J9" s="6">
        <v>3.6509999999999998</v>
      </c>
      <c r="K9" s="7">
        <v>30</v>
      </c>
      <c r="L9" s="15">
        <v>30</v>
      </c>
      <c r="M9" s="8"/>
      <c r="N9" s="8"/>
      <c r="O9" s="8" t="s">
        <v>24</v>
      </c>
      <c r="P9" s="8" t="s">
        <v>25</v>
      </c>
    </row>
    <row r="10" spans="1:16" x14ac:dyDescent="0.2">
      <c r="A10" s="5">
        <v>8</v>
      </c>
      <c r="B10" s="5">
        <v>6171</v>
      </c>
      <c r="C10" s="5">
        <v>2324</v>
      </c>
      <c r="D10" s="5"/>
      <c r="E10" s="5"/>
      <c r="F10" s="5"/>
      <c r="G10" s="5"/>
      <c r="H10" s="6">
        <v>17.60341</v>
      </c>
      <c r="I10" s="6">
        <v>38.50365</v>
      </c>
      <c r="J10" s="6">
        <v>31.507429999999999</v>
      </c>
      <c r="K10" s="7">
        <v>50</v>
      </c>
      <c r="L10" s="15">
        <v>50</v>
      </c>
      <c r="M10" s="8"/>
      <c r="N10" s="8"/>
      <c r="O10" s="8" t="s">
        <v>26</v>
      </c>
      <c r="P10" s="8" t="s">
        <v>25</v>
      </c>
    </row>
    <row r="12" spans="1:16" x14ac:dyDescent="0.2">
      <c r="A12" s="9" t="s">
        <v>27</v>
      </c>
      <c r="B12" s="9"/>
      <c r="C12" s="9"/>
      <c r="D12" s="9"/>
      <c r="E12" s="9"/>
      <c r="F12" s="9"/>
      <c r="G12" s="9"/>
      <c r="H12" s="10">
        <f>SUM(H2:H11)</f>
        <v>552.5534100000001</v>
      </c>
      <c r="I12" s="10">
        <f t="shared" ref="I12:L12" si="0">SUM(I2:I11)</f>
        <v>1379.19265</v>
      </c>
      <c r="J12" s="10">
        <f t="shared" si="0"/>
        <v>493.95843000000002</v>
      </c>
      <c r="K12" s="10">
        <f t="shared" si="0"/>
        <v>788</v>
      </c>
      <c r="L12" s="10">
        <f t="shared" si="0"/>
        <v>580</v>
      </c>
      <c r="M12" s="11"/>
      <c r="N12" s="11"/>
      <c r="O12" s="11"/>
      <c r="P12" s="11"/>
    </row>
    <row r="14" spans="1:16" x14ac:dyDescent="0.2">
      <c r="A14" s="5">
        <v>8</v>
      </c>
      <c r="B14" s="5">
        <v>6171</v>
      </c>
      <c r="C14" s="5">
        <v>2111</v>
      </c>
      <c r="D14" s="5">
        <v>805</v>
      </c>
      <c r="E14" s="5"/>
      <c r="F14" s="5"/>
      <c r="G14" s="5"/>
      <c r="H14" s="6">
        <v>2439.7629999999999</v>
      </c>
      <c r="I14" s="6">
        <v>2538.846</v>
      </c>
      <c r="J14" s="6">
        <v>1322.703</v>
      </c>
      <c r="K14" s="7">
        <v>2400</v>
      </c>
      <c r="L14" s="15">
        <v>2400</v>
      </c>
      <c r="M14" s="8" t="s">
        <v>28</v>
      </c>
      <c r="N14" s="8"/>
      <c r="O14" s="8" t="s">
        <v>24</v>
      </c>
      <c r="P14" s="8" t="s">
        <v>25</v>
      </c>
    </row>
    <row r="16" spans="1:16" x14ac:dyDescent="0.2">
      <c r="A16" s="11" t="s">
        <v>28</v>
      </c>
      <c r="B16" s="9"/>
      <c r="C16" s="9"/>
      <c r="D16" s="9"/>
      <c r="E16" s="9"/>
      <c r="F16" s="9"/>
      <c r="G16" s="9"/>
      <c r="H16" s="10">
        <f>SUM(H13:H15)</f>
        <v>2439.7629999999999</v>
      </c>
      <c r="I16" s="10">
        <f t="shared" ref="I16:L16" si="1">SUM(I13:I15)</f>
        <v>2538.846</v>
      </c>
      <c r="J16" s="10">
        <f t="shared" si="1"/>
        <v>1322.703</v>
      </c>
      <c r="K16" s="10">
        <f t="shared" si="1"/>
        <v>2400</v>
      </c>
      <c r="L16" s="10">
        <f t="shared" si="1"/>
        <v>2400</v>
      </c>
      <c r="M16" s="11"/>
      <c r="N16" s="11"/>
      <c r="O16" s="11"/>
      <c r="P16" s="11"/>
    </row>
    <row r="18" spans="1:16" x14ac:dyDescent="0.2">
      <c r="A18" s="5">
        <v>8</v>
      </c>
      <c r="B18" s="5"/>
      <c r="C18" s="5">
        <v>1361</v>
      </c>
      <c r="D18" s="5">
        <v>806</v>
      </c>
      <c r="E18" s="5"/>
      <c r="F18" s="5"/>
      <c r="G18" s="5"/>
      <c r="H18" s="6">
        <v>200.25</v>
      </c>
      <c r="I18" s="6">
        <v>0.8</v>
      </c>
      <c r="J18" s="6"/>
      <c r="K18" s="7">
        <v>100</v>
      </c>
      <c r="L18" s="15">
        <v>100</v>
      </c>
      <c r="M18" s="8" t="s">
        <v>29</v>
      </c>
      <c r="N18" s="8"/>
      <c r="O18" s="8" t="s">
        <v>16</v>
      </c>
      <c r="P18" s="8"/>
    </row>
    <row r="20" spans="1:16" x14ac:dyDescent="0.2">
      <c r="A20" s="11" t="s">
        <v>29</v>
      </c>
      <c r="B20" s="9"/>
      <c r="C20" s="9"/>
      <c r="D20" s="9"/>
      <c r="E20" s="9"/>
      <c r="F20" s="9"/>
      <c r="G20" s="9"/>
      <c r="H20" s="10">
        <f>SUM(H17:H19)</f>
        <v>200.25</v>
      </c>
      <c r="I20" s="10">
        <f t="shared" ref="I20:L20" si="2">SUM(I17:I19)</f>
        <v>0.8</v>
      </c>
      <c r="J20" s="10">
        <f t="shared" si="2"/>
        <v>0</v>
      </c>
      <c r="K20" s="10">
        <f t="shared" si="2"/>
        <v>100</v>
      </c>
      <c r="L20" s="10">
        <f t="shared" si="2"/>
        <v>100</v>
      </c>
      <c r="M20" s="11"/>
      <c r="N20" s="11"/>
      <c r="O20" s="11"/>
      <c r="P20" s="11"/>
    </row>
    <row r="22" spans="1:16" x14ac:dyDescent="0.2">
      <c r="A22" s="5">
        <v>8</v>
      </c>
      <c r="B22" s="5"/>
      <c r="C22" s="5">
        <v>1361</v>
      </c>
      <c r="D22" s="5">
        <v>807</v>
      </c>
      <c r="E22" s="5"/>
      <c r="F22" s="5"/>
      <c r="G22" s="5"/>
      <c r="H22" s="6">
        <v>0.8</v>
      </c>
      <c r="I22" s="6">
        <v>0.8</v>
      </c>
      <c r="J22" s="6"/>
      <c r="K22" s="7">
        <v>1</v>
      </c>
      <c r="L22" s="15">
        <v>1</v>
      </c>
      <c r="M22" s="8" t="s">
        <v>30</v>
      </c>
      <c r="N22" s="8"/>
      <c r="O22" s="8" t="s">
        <v>16</v>
      </c>
      <c r="P22" s="8"/>
    </row>
    <row r="24" spans="1:16" x14ac:dyDescent="0.2">
      <c r="A24" s="11" t="s">
        <v>30</v>
      </c>
      <c r="B24" s="9"/>
      <c r="C24" s="9"/>
      <c r="D24" s="9"/>
      <c r="E24" s="9"/>
      <c r="F24" s="9"/>
      <c r="G24" s="9"/>
      <c r="H24" s="10">
        <f>SUM(H21:H23)</f>
        <v>0.8</v>
      </c>
      <c r="I24" s="10">
        <f t="shared" ref="I24:L24" si="3">SUM(I21:I23)</f>
        <v>0.8</v>
      </c>
      <c r="J24" s="10">
        <f t="shared" si="3"/>
        <v>0</v>
      </c>
      <c r="K24" s="10">
        <f t="shared" si="3"/>
        <v>1</v>
      </c>
      <c r="L24" s="10">
        <f t="shared" si="3"/>
        <v>1</v>
      </c>
      <c r="M24" s="11"/>
      <c r="N24" s="11"/>
      <c r="O24" s="11"/>
      <c r="P24" s="11"/>
    </row>
    <row r="26" spans="1:16" x14ac:dyDescent="0.2">
      <c r="A26" s="9" t="s">
        <v>31</v>
      </c>
      <c r="B26" s="9"/>
      <c r="C26" s="9"/>
      <c r="D26" s="9"/>
      <c r="E26" s="9"/>
      <c r="F26" s="9"/>
      <c r="G26" s="9"/>
      <c r="H26" s="10">
        <f>SUM(H12,H16,H20,H24,H25)</f>
        <v>3193.3664100000001</v>
      </c>
      <c r="I26" s="10">
        <f t="shared" ref="I26:L26" si="4">SUM(I12,I16,I20,I24,I25)</f>
        <v>3919.6386500000003</v>
      </c>
      <c r="J26" s="10">
        <f t="shared" si="4"/>
        <v>1816.6614300000001</v>
      </c>
      <c r="K26" s="10">
        <f t="shared" si="4"/>
        <v>3289</v>
      </c>
      <c r="L26" s="10">
        <f t="shared" si="4"/>
        <v>3081</v>
      </c>
      <c r="M26" s="11"/>
      <c r="N26" s="11"/>
      <c r="O26" s="11"/>
      <c r="P26" s="11"/>
    </row>
    <row r="28" spans="1:16" x14ac:dyDescent="0.2">
      <c r="A28" s="5">
        <v>8</v>
      </c>
      <c r="B28" s="5">
        <v>5213</v>
      </c>
      <c r="C28" s="5">
        <v>5132</v>
      </c>
      <c r="D28" s="5"/>
      <c r="E28" s="5"/>
      <c r="F28" s="5"/>
      <c r="G28" s="5"/>
      <c r="H28" s="6"/>
      <c r="I28" s="6"/>
      <c r="J28" s="6">
        <v>954.47636999999997</v>
      </c>
      <c r="K28" s="7">
        <v>1006</v>
      </c>
      <c r="M28" s="8"/>
      <c r="N28" s="8"/>
      <c r="O28" s="8" t="s">
        <v>32</v>
      </c>
      <c r="P28" s="8" t="s">
        <v>23</v>
      </c>
    </row>
    <row r="29" spans="1:16" x14ac:dyDescent="0.2">
      <c r="A29" s="5">
        <v>8</v>
      </c>
      <c r="B29" s="5">
        <v>5213</v>
      </c>
      <c r="C29" s="5">
        <v>5137</v>
      </c>
      <c r="D29" s="5"/>
      <c r="E29" s="5"/>
      <c r="F29" s="5"/>
      <c r="G29" s="5"/>
      <c r="H29" s="6"/>
      <c r="I29" s="6"/>
      <c r="J29" s="6">
        <v>45.215000000000003</v>
      </c>
      <c r="K29" s="7">
        <v>53.1</v>
      </c>
      <c r="M29" s="8"/>
      <c r="N29" s="8"/>
      <c r="O29" s="8" t="s">
        <v>33</v>
      </c>
      <c r="P29" s="8" t="s">
        <v>23</v>
      </c>
    </row>
    <row r="30" spans="1:16" x14ac:dyDescent="0.2">
      <c r="A30" s="5">
        <v>8</v>
      </c>
      <c r="B30" s="5">
        <v>5213</v>
      </c>
      <c r="C30" s="5">
        <v>5139</v>
      </c>
      <c r="D30" s="5"/>
      <c r="E30" s="5"/>
      <c r="F30" s="5"/>
      <c r="G30" s="5"/>
      <c r="H30" s="6"/>
      <c r="I30" s="6"/>
      <c r="J30" s="6">
        <v>35.652999999999999</v>
      </c>
      <c r="K30" s="7">
        <v>35.700000000000003</v>
      </c>
      <c r="M30" s="8"/>
      <c r="N30" s="8"/>
      <c r="O30" s="8" t="s">
        <v>34</v>
      </c>
      <c r="P30" s="8" t="s">
        <v>23</v>
      </c>
    </row>
    <row r="31" spans="1:16" x14ac:dyDescent="0.2">
      <c r="A31" s="5">
        <v>8</v>
      </c>
      <c r="B31" s="5">
        <v>5213</v>
      </c>
      <c r="C31" s="5">
        <v>5169</v>
      </c>
      <c r="D31" s="5"/>
      <c r="E31" s="5"/>
      <c r="F31" s="5"/>
      <c r="G31" s="5"/>
      <c r="H31" s="6"/>
      <c r="I31" s="6"/>
      <c r="J31" s="6">
        <v>5.15435</v>
      </c>
      <c r="K31" s="7">
        <v>15.2</v>
      </c>
      <c r="M31" s="8"/>
      <c r="N31" s="8"/>
      <c r="O31" s="8" t="s">
        <v>35</v>
      </c>
      <c r="P31" s="8" t="s">
        <v>23</v>
      </c>
    </row>
    <row r="32" spans="1:16" x14ac:dyDescent="0.2">
      <c r="A32" s="5">
        <v>8</v>
      </c>
      <c r="B32" s="5">
        <v>5213</v>
      </c>
      <c r="C32" s="5">
        <v>5903</v>
      </c>
      <c r="D32" s="5"/>
      <c r="E32" s="5"/>
      <c r="F32" s="5"/>
      <c r="G32" s="5"/>
      <c r="H32" s="6"/>
      <c r="I32" s="6"/>
      <c r="J32" s="6"/>
      <c r="K32" s="7"/>
      <c r="L32" s="15">
        <v>500</v>
      </c>
      <c r="M32" s="8"/>
      <c r="N32" s="8"/>
      <c r="O32" s="8"/>
      <c r="P32" s="8"/>
    </row>
    <row r="33" spans="1:16" x14ac:dyDescent="0.2">
      <c r="A33" s="5">
        <v>8</v>
      </c>
      <c r="B33" s="5">
        <v>6112</v>
      </c>
      <c r="C33" s="5">
        <v>5139</v>
      </c>
      <c r="D33" s="5"/>
      <c r="E33" s="5"/>
      <c r="F33" s="5"/>
      <c r="G33" s="5"/>
      <c r="H33" s="6"/>
      <c r="I33" s="6">
        <v>1.7050000000000001</v>
      </c>
      <c r="J33" s="6"/>
      <c r="K33" s="7"/>
      <c r="M33" s="8"/>
      <c r="N33" s="8"/>
      <c r="O33" s="8" t="s">
        <v>34</v>
      </c>
      <c r="P33" s="8" t="s">
        <v>36</v>
      </c>
    </row>
    <row r="34" spans="1:16" x14ac:dyDescent="0.2">
      <c r="A34" s="5">
        <v>8</v>
      </c>
      <c r="B34" s="5">
        <v>6112</v>
      </c>
      <c r="C34" s="5">
        <v>5169</v>
      </c>
      <c r="D34" s="5"/>
      <c r="E34" s="5"/>
      <c r="F34" s="5"/>
      <c r="G34" s="5"/>
      <c r="H34" s="6"/>
      <c r="I34" s="6">
        <v>92.805099999999996</v>
      </c>
      <c r="J34" s="6"/>
      <c r="K34" s="7">
        <v>30</v>
      </c>
      <c r="L34" s="15">
        <v>20</v>
      </c>
      <c r="M34" s="8"/>
      <c r="N34" s="8"/>
      <c r="O34" s="8" t="s">
        <v>35</v>
      </c>
      <c r="P34" s="8" t="s">
        <v>36</v>
      </c>
    </row>
    <row r="35" spans="1:16" x14ac:dyDescent="0.2">
      <c r="A35" s="5">
        <v>8</v>
      </c>
      <c r="B35" s="5">
        <v>6112</v>
      </c>
      <c r="C35" s="5">
        <v>5175</v>
      </c>
      <c r="D35" s="5"/>
      <c r="E35" s="5"/>
      <c r="F35" s="5"/>
      <c r="G35" s="5"/>
      <c r="H35" s="6"/>
      <c r="I35" s="6">
        <v>46.05</v>
      </c>
      <c r="J35" s="6">
        <v>5.85</v>
      </c>
      <c r="K35" s="7">
        <v>35</v>
      </c>
      <c r="L35" s="15">
        <v>35</v>
      </c>
      <c r="M35" s="8"/>
      <c r="N35" s="8"/>
      <c r="O35" s="8" t="s">
        <v>37</v>
      </c>
      <c r="P35" s="8" t="s">
        <v>36</v>
      </c>
    </row>
    <row r="36" spans="1:16" x14ac:dyDescent="0.2">
      <c r="A36" s="5">
        <v>8</v>
      </c>
      <c r="B36" s="5">
        <v>6171</v>
      </c>
      <c r="C36" s="5">
        <v>5132</v>
      </c>
      <c r="D36" s="5"/>
      <c r="E36" s="5"/>
      <c r="F36" s="5"/>
      <c r="G36" s="5"/>
      <c r="H36" s="6">
        <v>42.89</v>
      </c>
      <c r="I36" s="6">
        <v>73.18486</v>
      </c>
      <c r="J36" s="6">
        <v>11.61059</v>
      </c>
      <c r="K36" s="7">
        <v>95</v>
      </c>
      <c r="L36" s="15">
        <v>90</v>
      </c>
      <c r="M36" s="8"/>
      <c r="N36" s="8"/>
      <c r="O36" s="8" t="s">
        <v>32</v>
      </c>
      <c r="P36" s="8" t="s">
        <v>25</v>
      </c>
    </row>
    <row r="37" spans="1:16" x14ac:dyDescent="0.2">
      <c r="A37" s="5">
        <v>8</v>
      </c>
      <c r="B37" s="5">
        <v>6171</v>
      </c>
      <c r="C37" s="5">
        <v>5132</v>
      </c>
      <c r="D37" s="5"/>
      <c r="E37" s="5"/>
      <c r="F37" s="5"/>
      <c r="G37" s="5">
        <v>13011</v>
      </c>
      <c r="H37" s="6">
        <v>10</v>
      </c>
      <c r="I37" s="6">
        <v>17</v>
      </c>
      <c r="J37" s="6"/>
      <c r="K37" s="7">
        <v>10</v>
      </c>
      <c r="M37" s="8"/>
      <c r="N37" s="8" t="s">
        <v>18</v>
      </c>
      <c r="O37" s="8" t="s">
        <v>32</v>
      </c>
      <c r="P37" s="8" t="s">
        <v>25</v>
      </c>
    </row>
    <row r="38" spans="1:16" x14ac:dyDescent="0.2">
      <c r="A38" s="5">
        <v>8</v>
      </c>
      <c r="B38" s="5">
        <v>6171</v>
      </c>
      <c r="C38" s="5">
        <v>5132</v>
      </c>
      <c r="D38" s="5"/>
      <c r="E38" s="5"/>
      <c r="F38" s="5"/>
      <c r="G38" s="5">
        <v>13015</v>
      </c>
      <c r="H38" s="6"/>
      <c r="I38" s="6">
        <v>8</v>
      </c>
      <c r="J38" s="6"/>
      <c r="K38" s="7">
        <v>12</v>
      </c>
      <c r="M38" s="8"/>
      <c r="N38" s="8" t="s">
        <v>20</v>
      </c>
      <c r="O38" s="8" t="s">
        <v>32</v>
      </c>
      <c r="P38" s="8" t="s">
        <v>25</v>
      </c>
    </row>
    <row r="39" spans="1:16" x14ac:dyDescent="0.2">
      <c r="A39" s="5">
        <v>8</v>
      </c>
      <c r="B39" s="5">
        <v>6171</v>
      </c>
      <c r="C39" s="5">
        <v>5133</v>
      </c>
      <c r="D39" s="5"/>
      <c r="E39" s="5"/>
      <c r="F39" s="5"/>
      <c r="G39" s="5"/>
      <c r="H39" s="6"/>
      <c r="I39" s="6">
        <v>4.9809999999999999</v>
      </c>
      <c r="J39" s="6"/>
      <c r="K39" s="7">
        <v>5</v>
      </c>
      <c r="L39" s="15">
        <v>5</v>
      </c>
      <c r="M39" s="8"/>
      <c r="N39" s="8"/>
      <c r="O39" s="8" t="s">
        <v>38</v>
      </c>
      <c r="P39" s="8" t="s">
        <v>25</v>
      </c>
    </row>
    <row r="40" spans="1:16" x14ac:dyDescent="0.2">
      <c r="A40" s="5">
        <v>8</v>
      </c>
      <c r="B40" s="5">
        <v>6171</v>
      </c>
      <c r="C40" s="5">
        <v>5136</v>
      </c>
      <c r="D40" s="5"/>
      <c r="E40" s="5"/>
      <c r="F40" s="5"/>
      <c r="G40" s="5"/>
      <c r="H40" s="6">
        <v>113.24224</v>
      </c>
      <c r="I40" s="6">
        <v>96.825059999999993</v>
      </c>
      <c r="J40" s="6">
        <v>41.001820000000002</v>
      </c>
      <c r="K40" s="7">
        <v>130</v>
      </c>
      <c r="L40" s="15">
        <v>100</v>
      </c>
      <c r="M40" s="8"/>
      <c r="N40" s="8"/>
      <c r="O40" s="8" t="s">
        <v>39</v>
      </c>
      <c r="P40" s="8" t="s">
        <v>25</v>
      </c>
    </row>
    <row r="41" spans="1:16" x14ac:dyDescent="0.2">
      <c r="A41" s="5">
        <v>8</v>
      </c>
      <c r="B41" s="5">
        <v>6171</v>
      </c>
      <c r="C41" s="5">
        <v>5136</v>
      </c>
      <c r="D41" s="5"/>
      <c r="E41" s="5"/>
      <c r="F41" s="5"/>
      <c r="G41" s="5">
        <v>13011</v>
      </c>
      <c r="H41" s="6"/>
      <c r="I41" s="6">
        <v>5</v>
      </c>
      <c r="J41" s="6"/>
      <c r="K41" s="7"/>
      <c r="M41" s="8"/>
      <c r="N41" s="8" t="s">
        <v>18</v>
      </c>
      <c r="O41" s="8" t="s">
        <v>39</v>
      </c>
      <c r="P41" s="8" t="s">
        <v>25</v>
      </c>
    </row>
    <row r="42" spans="1:16" x14ac:dyDescent="0.2">
      <c r="A42" s="5">
        <v>8</v>
      </c>
      <c r="B42" s="5">
        <v>6171</v>
      </c>
      <c r="C42" s="5">
        <v>5139</v>
      </c>
      <c r="D42" s="5"/>
      <c r="E42" s="5"/>
      <c r="F42" s="5"/>
      <c r="G42" s="5"/>
      <c r="H42" s="6"/>
      <c r="I42" s="6">
        <v>27.131</v>
      </c>
      <c r="J42" s="6">
        <v>12.141</v>
      </c>
      <c r="K42" s="7">
        <v>30</v>
      </c>
      <c r="L42" s="15">
        <v>30</v>
      </c>
      <c r="M42" s="8"/>
      <c r="N42" s="8"/>
      <c r="O42" s="8" t="s">
        <v>34</v>
      </c>
      <c r="P42" s="8" t="s">
        <v>25</v>
      </c>
    </row>
    <row r="43" spans="1:16" x14ac:dyDescent="0.2">
      <c r="A43" s="5">
        <v>8</v>
      </c>
      <c r="B43" s="5">
        <v>6171</v>
      </c>
      <c r="C43" s="5">
        <v>5161</v>
      </c>
      <c r="D43" s="5"/>
      <c r="E43" s="5"/>
      <c r="F43" s="5"/>
      <c r="G43" s="5"/>
      <c r="H43" s="6">
        <v>1141.0762</v>
      </c>
      <c r="I43" s="6">
        <v>1081.3261</v>
      </c>
      <c r="J43" s="6">
        <v>816.74429999999995</v>
      </c>
      <c r="K43" s="7">
        <v>1600</v>
      </c>
      <c r="L43" s="15">
        <v>1800</v>
      </c>
      <c r="M43" s="8"/>
      <c r="N43" s="8"/>
      <c r="O43" s="8" t="s">
        <v>40</v>
      </c>
      <c r="P43" s="8" t="s">
        <v>25</v>
      </c>
    </row>
    <row r="44" spans="1:16" x14ac:dyDescent="0.2">
      <c r="A44" s="5">
        <v>8</v>
      </c>
      <c r="B44" s="5">
        <v>6171</v>
      </c>
      <c r="C44" s="5">
        <v>5161</v>
      </c>
      <c r="D44" s="5"/>
      <c r="E44" s="5"/>
      <c r="F44" s="5"/>
      <c r="G44" s="5">
        <v>13011</v>
      </c>
      <c r="H44" s="6">
        <v>50</v>
      </c>
      <c r="I44" s="6">
        <v>33</v>
      </c>
      <c r="J44" s="6"/>
      <c r="K44" s="7">
        <v>10</v>
      </c>
      <c r="M44" s="8"/>
      <c r="N44" s="8" t="s">
        <v>18</v>
      </c>
      <c r="O44" s="8" t="s">
        <v>40</v>
      </c>
      <c r="P44" s="8" t="s">
        <v>25</v>
      </c>
    </row>
    <row r="45" spans="1:16" x14ac:dyDescent="0.2">
      <c r="A45" s="5">
        <v>8</v>
      </c>
      <c r="B45" s="5">
        <v>6171</v>
      </c>
      <c r="C45" s="5">
        <v>5167</v>
      </c>
      <c r="D45" s="5"/>
      <c r="E45" s="5"/>
      <c r="F45" s="5"/>
      <c r="G45" s="5"/>
      <c r="H45" s="6">
        <v>1195.7511</v>
      </c>
      <c r="I45" s="6">
        <v>1580.5854400000001</v>
      </c>
      <c r="J45" s="6">
        <v>476.78120000000001</v>
      </c>
      <c r="K45" s="7">
        <v>2008</v>
      </c>
      <c r="L45" s="15">
        <v>1800</v>
      </c>
      <c r="M45" s="8"/>
      <c r="N45" s="8"/>
      <c r="O45" s="8" t="s">
        <v>41</v>
      </c>
      <c r="P45" s="8" t="s">
        <v>25</v>
      </c>
    </row>
    <row r="46" spans="1:16" x14ac:dyDescent="0.2">
      <c r="A46" s="5">
        <v>8</v>
      </c>
      <c r="B46" s="5">
        <v>6171</v>
      </c>
      <c r="C46" s="5">
        <v>5167</v>
      </c>
      <c r="D46" s="5"/>
      <c r="E46" s="5"/>
      <c r="F46" s="5"/>
      <c r="G46" s="5">
        <v>13011</v>
      </c>
      <c r="H46" s="6">
        <v>100</v>
      </c>
      <c r="I46" s="6">
        <v>241</v>
      </c>
      <c r="J46" s="6"/>
      <c r="K46" s="7">
        <v>130</v>
      </c>
      <c r="M46" s="8"/>
      <c r="N46" s="8" t="s">
        <v>18</v>
      </c>
      <c r="O46" s="8" t="s">
        <v>41</v>
      </c>
      <c r="P46" s="8" t="s">
        <v>25</v>
      </c>
    </row>
    <row r="47" spans="1:16" x14ac:dyDescent="0.2">
      <c r="A47" s="5">
        <v>8</v>
      </c>
      <c r="B47" s="5">
        <v>6171</v>
      </c>
      <c r="C47" s="5">
        <v>5167</v>
      </c>
      <c r="D47" s="5"/>
      <c r="E47" s="5"/>
      <c r="F47" s="5"/>
      <c r="G47" s="5">
        <v>13015</v>
      </c>
      <c r="H47" s="6">
        <v>32</v>
      </c>
      <c r="I47" s="6">
        <v>77</v>
      </c>
      <c r="J47" s="6"/>
      <c r="K47" s="7">
        <v>85</v>
      </c>
      <c r="M47" s="8"/>
      <c r="N47" s="8" t="s">
        <v>20</v>
      </c>
      <c r="O47" s="8" t="s">
        <v>41</v>
      </c>
      <c r="P47" s="8" t="s">
        <v>25</v>
      </c>
    </row>
    <row r="48" spans="1:16" x14ac:dyDescent="0.2">
      <c r="A48" s="5">
        <v>8</v>
      </c>
      <c r="B48" s="5">
        <v>6171</v>
      </c>
      <c r="C48" s="5">
        <v>5173</v>
      </c>
      <c r="D48" s="5"/>
      <c r="E48" s="5"/>
      <c r="F48" s="5"/>
      <c r="G48" s="5"/>
      <c r="H48" s="6">
        <v>266.666</v>
      </c>
      <c r="I48" s="6">
        <v>394.06101000000001</v>
      </c>
      <c r="J48" s="6">
        <v>63.959000000000003</v>
      </c>
      <c r="K48" s="7">
        <v>500</v>
      </c>
      <c r="L48" s="15">
        <v>500</v>
      </c>
      <c r="M48" s="8"/>
      <c r="N48" s="8"/>
      <c r="O48" s="8" t="s">
        <v>42</v>
      </c>
      <c r="P48" s="8" t="s">
        <v>25</v>
      </c>
    </row>
    <row r="49" spans="1:16" x14ac:dyDescent="0.2">
      <c r="A49" s="5">
        <v>8</v>
      </c>
      <c r="B49" s="5">
        <v>6171</v>
      </c>
      <c r="C49" s="5">
        <v>5173</v>
      </c>
      <c r="D49" s="5"/>
      <c r="E49" s="5"/>
      <c r="F49" s="5"/>
      <c r="G49" s="5">
        <v>13011</v>
      </c>
      <c r="H49" s="6">
        <v>45</v>
      </c>
      <c r="I49" s="6">
        <v>31</v>
      </c>
      <c r="J49" s="6"/>
      <c r="K49" s="7">
        <v>15</v>
      </c>
      <c r="M49" s="8"/>
      <c r="N49" s="8" t="s">
        <v>18</v>
      </c>
      <c r="O49" s="8" t="s">
        <v>42</v>
      </c>
      <c r="P49" s="8" t="s">
        <v>25</v>
      </c>
    </row>
    <row r="50" spans="1:16" x14ac:dyDescent="0.2">
      <c r="A50" s="5">
        <v>8</v>
      </c>
      <c r="B50" s="5">
        <v>6171</v>
      </c>
      <c r="C50" s="5">
        <v>5173</v>
      </c>
      <c r="D50" s="5"/>
      <c r="E50" s="5"/>
      <c r="F50" s="5"/>
      <c r="G50" s="5">
        <v>13015</v>
      </c>
      <c r="H50" s="6">
        <v>13</v>
      </c>
      <c r="I50" s="6">
        <v>11</v>
      </c>
      <c r="J50" s="6"/>
      <c r="K50" s="7">
        <v>18</v>
      </c>
      <c r="M50" s="8"/>
      <c r="N50" s="8" t="s">
        <v>20</v>
      </c>
      <c r="O50" s="8" t="s">
        <v>42</v>
      </c>
      <c r="P50" s="8" t="s">
        <v>25</v>
      </c>
    </row>
    <row r="51" spans="1:16" x14ac:dyDescent="0.2">
      <c r="A51" s="5">
        <v>8</v>
      </c>
      <c r="B51" s="5">
        <v>6171</v>
      </c>
      <c r="C51" s="5">
        <v>5175</v>
      </c>
      <c r="D51" s="5"/>
      <c r="E51" s="5"/>
      <c r="F51" s="5"/>
      <c r="G51" s="5"/>
      <c r="H51" s="6">
        <v>258.87707</v>
      </c>
      <c r="I51" s="6">
        <v>369.40613000000002</v>
      </c>
      <c r="J51" s="6">
        <v>105.14269</v>
      </c>
      <c r="K51" s="7">
        <v>402</v>
      </c>
      <c r="L51" s="15">
        <v>402</v>
      </c>
      <c r="M51" s="8"/>
      <c r="N51" s="8"/>
      <c r="O51" s="8" t="s">
        <v>37</v>
      </c>
      <c r="P51" s="8" t="s">
        <v>25</v>
      </c>
    </row>
    <row r="52" spans="1:16" x14ac:dyDescent="0.2">
      <c r="A52" s="5">
        <v>8</v>
      </c>
      <c r="B52" s="5">
        <v>6171</v>
      </c>
      <c r="C52" s="5">
        <v>5194</v>
      </c>
      <c r="D52" s="5"/>
      <c r="E52" s="5"/>
      <c r="F52" s="5"/>
      <c r="G52" s="5"/>
      <c r="H52" s="6">
        <v>115.867</v>
      </c>
      <c r="I52" s="6">
        <v>125</v>
      </c>
      <c r="J52" s="6">
        <v>63</v>
      </c>
      <c r="K52" s="7">
        <v>200</v>
      </c>
      <c r="L52" s="15">
        <v>200</v>
      </c>
      <c r="M52" s="8"/>
      <c r="N52" s="8"/>
      <c r="O52" s="8" t="s">
        <v>43</v>
      </c>
      <c r="P52" s="8" t="s">
        <v>25</v>
      </c>
    </row>
    <row r="53" spans="1:16" x14ac:dyDescent="0.2">
      <c r="A53" s="5">
        <v>8</v>
      </c>
      <c r="B53" s="5">
        <v>6171</v>
      </c>
      <c r="C53" s="5">
        <v>5499</v>
      </c>
      <c r="D53" s="5"/>
      <c r="E53" s="5"/>
      <c r="F53" s="5"/>
      <c r="G53" s="5"/>
      <c r="H53" s="6">
        <v>110</v>
      </c>
      <c r="I53" s="6">
        <v>110</v>
      </c>
      <c r="J53" s="6">
        <v>15</v>
      </c>
      <c r="K53" s="7">
        <v>150</v>
      </c>
      <c r="L53" s="15">
        <v>150</v>
      </c>
      <c r="M53" s="8"/>
      <c r="N53" s="8"/>
      <c r="O53" s="8" t="s">
        <v>44</v>
      </c>
      <c r="P53" s="8" t="s">
        <v>25</v>
      </c>
    </row>
    <row r="54" spans="1:16" x14ac:dyDescent="0.2">
      <c r="A54" s="5">
        <v>8</v>
      </c>
      <c r="B54" s="5">
        <v>6171</v>
      </c>
      <c r="C54" s="5">
        <v>5660</v>
      </c>
      <c r="D54" s="5"/>
      <c r="E54" s="5"/>
      <c r="F54" s="5"/>
      <c r="G54" s="5"/>
      <c r="H54" s="6">
        <v>10</v>
      </c>
      <c r="I54" s="6"/>
      <c r="J54" s="6"/>
      <c r="K54" s="7">
        <v>105</v>
      </c>
      <c r="L54" s="15">
        <v>105</v>
      </c>
      <c r="M54" s="8"/>
      <c r="N54" s="8"/>
      <c r="O54" s="8" t="s">
        <v>45</v>
      </c>
      <c r="P54" s="8" t="s">
        <v>25</v>
      </c>
    </row>
    <row r="55" spans="1:16" x14ac:dyDescent="0.2">
      <c r="A55" s="5">
        <v>8</v>
      </c>
      <c r="B55" s="5">
        <v>6310</v>
      </c>
      <c r="C55" s="5">
        <v>5142</v>
      </c>
      <c r="D55" s="5"/>
      <c r="E55" s="5"/>
      <c r="F55" s="5"/>
      <c r="G55" s="5"/>
      <c r="H55" s="6">
        <v>0.50636000000000003</v>
      </c>
      <c r="I55" s="6"/>
      <c r="J55" s="6">
        <v>-0.46764</v>
      </c>
      <c r="K55" s="7">
        <v>3</v>
      </c>
      <c r="L55" s="15">
        <v>3</v>
      </c>
      <c r="M55" s="8"/>
      <c r="N55" s="8"/>
      <c r="O55" s="8" t="s">
        <v>46</v>
      </c>
      <c r="P55" s="8" t="s">
        <v>47</v>
      </c>
    </row>
    <row r="56" spans="1:16" x14ac:dyDescent="0.2">
      <c r="A56" s="5">
        <v>8</v>
      </c>
      <c r="B56" s="5">
        <v>6310</v>
      </c>
      <c r="C56" s="5">
        <v>5163</v>
      </c>
      <c r="D56" s="5"/>
      <c r="E56" s="5"/>
      <c r="F56" s="5"/>
      <c r="G56" s="5"/>
      <c r="H56" s="6">
        <v>4.6520000000000001</v>
      </c>
      <c r="I56" s="6">
        <v>2.0910000000000002</v>
      </c>
      <c r="J56" s="6">
        <v>0.28899999999999998</v>
      </c>
      <c r="K56" s="7">
        <v>6</v>
      </c>
      <c r="L56" s="15">
        <v>6</v>
      </c>
      <c r="M56" s="8"/>
      <c r="N56" s="8"/>
      <c r="O56" s="8" t="s">
        <v>48</v>
      </c>
      <c r="P56" s="8" t="s">
        <v>47</v>
      </c>
    </row>
    <row r="57" spans="1:16" x14ac:dyDescent="0.2">
      <c r="A57" s="5">
        <v>8</v>
      </c>
      <c r="B57" s="5">
        <v>6399</v>
      </c>
      <c r="C57" s="5">
        <v>5499</v>
      </c>
      <c r="D57" s="5"/>
      <c r="E57" s="5"/>
      <c r="F57" s="5"/>
      <c r="G57" s="5"/>
      <c r="H57" s="6"/>
      <c r="I57" s="6">
        <v>9.0559999999999992</v>
      </c>
      <c r="J57" s="6">
        <v>11.419</v>
      </c>
      <c r="K57" s="7">
        <v>20</v>
      </c>
      <c r="L57" s="15">
        <v>25</v>
      </c>
      <c r="M57" s="8"/>
      <c r="N57" s="8"/>
      <c r="O57" s="8" t="s">
        <v>44</v>
      </c>
      <c r="P57" s="8" t="s">
        <v>49</v>
      </c>
    </row>
    <row r="59" spans="1:16" x14ac:dyDescent="0.2">
      <c r="A59" s="9" t="s">
        <v>27</v>
      </c>
      <c r="B59" s="9"/>
      <c r="C59" s="9"/>
      <c r="D59" s="9"/>
      <c r="E59" s="9"/>
      <c r="F59" s="9"/>
      <c r="G59" s="9"/>
      <c r="H59" s="10">
        <f>SUM(H27:H58)</f>
        <v>3509.5279700000001</v>
      </c>
      <c r="I59" s="10">
        <f t="shared" ref="I59:L59" si="5">SUM(I27:I58)</f>
        <v>4437.2076999999999</v>
      </c>
      <c r="J59" s="10">
        <f t="shared" si="5"/>
        <v>2662.9696800000002</v>
      </c>
      <c r="K59" s="10">
        <f t="shared" si="5"/>
        <v>6709</v>
      </c>
      <c r="L59" s="10">
        <f t="shared" si="5"/>
        <v>5771</v>
      </c>
      <c r="M59" s="11"/>
      <c r="N59" s="11"/>
      <c r="O59" s="11"/>
      <c r="P59" s="11"/>
    </row>
    <row r="61" spans="1:16" x14ac:dyDescent="0.2">
      <c r="A61" s="5">
        <v>8</v>
      </c>
      <c r="B61" s="5">
        <v>6171</v>
      </c>
      <c r="C61" s="5">
        <v>5169</v>
      </c>
      <c r="D61" s="5">
        <v>801</v>
      </c>
      <c r="E61" s="5"/>
      <c r="F61" s="5"/>
      <c r="G61" s="5"/>
      <c r="H61" s="6">
        <v>1410.6399200000001</v>
      </c>
      <c r="I61" s="6">
        <v>1272.7801999999999</v>
      </c>
      <c r="J61" s="6">
        <v>-763.84159999999997</v>
      </c>
      <c r="K61" s="7">
        <v>1700</v>
      </c>
      <c r="L61" s="15">
        <v>1700</v>
      </c>
      <c r="M61" s="8" t="s">
        <v>50</v>
      </c>
      <c r="N61" s="8"/>
      <c r="O61" s="8" t="s">
        <v>35</v>
      </c>
      <c r="P61" s="8" t="s">
        <v>25</v>
      </c>
    </row>
    <row r="63" spans="1:16" x14ac:dyDescent="0.2">
      <c r="A63" s="11" t="s">
        <v>50</v>
      </c>
      <c r="B63" s="9"/>
      <c r="C63" s="9"/>
      <c r="D63" s="9"/>
      <c r="E63" s="9"/>
      <c r="F63" s="9"/>
      <c r="G63" s="9"/>
      <c r="H63" s="10">
        <f>SUM(H60:H62)</f>
        <v>1410.6399200000001</v>
      </c>
      <c r="I63" s="10">
        <f t="shared" ref="I63:L63" si="6">SUM(I60:I62)</f>
        <v>1272.7801999999999</v>
      </c>
      <c r="J63" s="10">
        <f t="shared" si="6"/>
        <v>-763.84159999999997</v>
      </c>
      <c r="K63" s="10">
        <f t="shared" si="6"/>
        <v>1700</v>
      </c>
      <c r="L63" s="10">
        <f t="shared" si="6"/>
        <v>1700</v>
      </c>
      <c r="M63" s="11"/>
      <c r="N63" s="11"/>
      <c r="O63" s="11"/>
      <c r="P63" s="11"/>
    </row>
    <row r="65" spans="1:16" x14ac:dyDescent="0.2">
      <c r="A65" s="5">
        <v>8</v>
      </c>
      <c r="B65" s="5">
        <v>6171</v>
      </c>
      <c r="C65" s="5">
        <v>5169</v>
      </c>
      <c r="D65" s="5">
        <v>802</v>
      </c>
      <c r="E65" s="5"/>
      <c r="F65" s="5"/>
      <c r="G65" s="5"/>
      <c r="H65" s="6">
        <v>103.9175</v>
      </c>
      <c r="I65" s="6">
        <v>119.8805</v>
      </c>
      <c r="J65" s="6">
        <v>36.762500000000003</v>
      </c>
      <c r="K65" s="7">
        <v>150</v>
      </c>
      <c r="L65" s="15">
        <v>130</v>
      </c>
      <c r="M65" s="8" t="s">
        <v>51</v>
      </c>
      <c r="N65" s="8"/>
      <c r="O65" s="8" t="s">
        <v>35</v>
      </c>
      <c r="P65" s="8" t="s">
        <v>25</v>
      </c>
    </row>
    <row r="66" spans="1:16" x14ac:dyDescent="0.2">
      <c r="A66" s="5">
        <v>8</v>
      </c>
      <c r="B66" s="5">
        <v>6171</v>
      </c>
      <c r="C66" s="5">
        <v>5169</v>
      </c>
      <c r="D66" s="5">
        <v>802</v>
      </c>
      <c r="E66" s="5"/>
      <c r="F66" s="5"/>
      <c r="G66" s="5">
        <v>13011</v>
      </c>
      <c r="H66" s="6">
        <v>5</v>
      </c>
      <c r="I66" s="6">
        <v>2</v>
      </c>
      <c r="J66" s="6"/>
      <c r="K66" s="7"/>
      <c r="M66" s="8" t="s">
        <v>51</v>
      </c>
      <c r="N66" s="8" t="s">
        <v>18</v>
      </c>
      <c r="O66" s="8" t="s">
        <v>35</v>
      </c>
      <c r="P66" s="8" t="s">
        <v>25</v>
      </c>
    </row>
    <row r="68" spans="1:16" x14ac:dyDescent="0.2">
      <c r="A68" s="11" t="s">
        <v>51</v>
      </c>
      <c r="B68" s="9"/>
      <c r="C68" s="9"/>
      <c r="D68" s="9"/>
      <c r="E68" s="9"/>
      <c r="F68" s="9"/>
      <c r="G68" s="9"/>
      <c r="H68" s="10">
        <f>SUM(H64:H67)</f>
        <v>108.9175</v>
      </c>
      <c r="I68" s="10">
        <f t="shared" ref="I68:L68" si="7">SUM(I64:I67)</f>
        <v>121.8805</v>
      </c>
      <c r="J68" s="10">
        <f t="shared" si="7"/>
        <v>36.762500000000003</v>
      </c>
      <c r="K68" s="10">
        <f t="shared" si="7"/>
        <v>150</v>
      </c>
      <c r="L68" s="10">
        <f t="shared" si="7"/>
        <v>130</v>
      </c>
      <c r="M68" s="11"/>
      <c r="N68" s="11"/>
      <c r="O68" s="11"/>
      <c r="P68" s="11"/>
    </row>
    <row r="70" spans="1:16" x14ac:dyDescent="0.2">
      <c r="A70" s="5">
        <v>8</v>
      </c>
      <c r="B70" s="5">
        <v>6171</v>
      </c>
      <c r="C70" s="5">
        <v>5169</v>
      </c>
      <c r="D70" s="5">
        <v>803</v>
      </c>
      <c r="E70" s="5"/>
      <c r="F70" s="5"/>
      <c r="G70" s="5"/>
      <c r="H70" s="6">
        <v>53.631100000000004</v>
      </c>
      <c r="I70" s="6">
        <v>126.99633</v>
      </c>
      <c r="J70" s="6">
        <v>15.7895</v>
      </c>
      <c r="K70" s="7">
        <v>200</v>
      </c>
      <c r="L70" s="15">
        <v>100</v>
      </c>
      <c r="M70" s="8" t="s">
        <v>52</v>
      </c>
      <c r="N70" s="8"/>
      <c r="O70" s="8" t="s">
        <v>35</v>
      </c>
      <c r="P70" s="8" t="s">
        <v>25</v>
      </c>
    </row>
    <row r="71" spans="1:16" x14ac:dyDescent="0.2">
      <c r="A71" s="5">
        <v>8</v>
      </c>
      <c r="B71" s="5">
        <v>6171</v>
      </c>
      <c r="C71" s="5">
        <v>5169</v>
      </c>
      <c r="D71" s="5">
        <v>803</v>
      </c>
      <c r="E71" s="5"/>
      <c r="F71" s="5"/>
      <c r="G71" s="5">
        <v>13011</v>
      </c>
      <c r="H71" s="6">
        <v>12</v>
      </c>
      <c r="I71" s="6">
        <v>12</v>
      </c>
      <c r="J71" s="6"/>
      <c r="K71" s="7">
        <v>6</v>
      </c>
      <c r="M71" s="8" t="s">
        <v>52</v>
      </c>
      <c r="N71" s="8" t="s">
        <v>18</v>
      </c>
      <c r="O71" s="8" t="s">
        <v>35</v>
      </c>
      <c r="P71" s="8" t="s">
        <v>25</v>
      </c>
    </row>
    <row r="73" spans="1:16" x14ac:dyDescent="0.2">
      <c r="A73" s="11" t="s">
        <v>52</v>
      </c>
      <c r="B73" s="9"/>
      <c r="C73" s="9"/>
      <c r="D73" s="9"/>
      <c r="E73" s="9"/>
      <c r="F73" s="9"/>
      <c r="G73" s="9"/>
      <c r="H73" s="10">
        <f>SUM(H69:H72)</f>
        <v>65.631100000000004</v>
      </c>
      <c r="I73" s="10">
        <f t="shared" ref="I73:L73" si="8">SUM(I69:I72)</f>
        <v>138.99633</v>
      </c>
      <c r="J73" s="10">
        <f t="shared" si="8"/>
        <v>15.7895</v>
      </c>
      <c r="K73" s="10">
        <f t="shared" si="8"/>
        <v>206</v>
      </c>
      <c r="L73" s="10">
        <f t="shared" si="8"/>
        <v>100</v>
      </c>
      <c r="M73" s="11"/>
      <c r="N73" s="11"/>
      <c r="O73" s="11"/>
      <c r="P73" s="11"/>
    </row>
    <row r="75" spans="1:16" x14ac:dyDescent="0.2">
      <c r="A75" s="5">
        <v>8</v>
      </c>
      <c r="B75" s="5">
        <v>6171</v>
      </c>
      <c r="C75" s="5">
        <v>5161</v>
      </c>
      <c r="D75" s="5">
        <v>804</v>
      </c>
      <c r="E75" s="5"/>
      <c r="F75" s="5"/>
      <c r="G75" s="5"/>
      <c r="H75" s="6"/>
      <c r="I75" s="6">
        <v>1665.18661</v>
      </c>
      <c r="J75" s="6">
        <v>273.14969000000002</v>
      </c>
      <c r="K75" s="7">
        <v>1400</v>
      </c>
      <c r="L75" s="15">
        <v>700</v>
      </c>
      <c r="M75" s="8" t="s">
        <v>53</v>
      </c>
      <c r="N75" s="8"/>
      <c r="O75" s="8" t="s">
        <v>40</v>
      </c>
      <c r="P75" s="8" t="s">
        <v>25</v>
      </c>
    </row>
    <row r="77" spans="1:16" x14ac:dyDescent="0.2">
      <c r="A77" s="11" t="s">
        <v>53</v>
      </c>
      <c r="B77" s="9"/>
      <c r="C77" s="9"/>
      <c r="D77" s="9"/>
      <c r="E77" s="9"/>
      <c r="F77" s="9"/>
      <c r="G77" s="9"/>
      <c r="H77" s="10">
        <f>SUM(H74:H76)</f>
        <v>0</v>
      </c>
      <c r="I77" s="10">
        <f t="shared" ref="I77:L77" si="9">SUM(I74:I76)</f>
        <v>1665.18661</v>
      </c>
      <c r="J77" s="10">
        <f t="shared" si="9"/>
        <v>273.14969000000002</v>
      </c>
      <c r="K77" s="10">
        <f t="shared" si="9"/>
        <v>1400</v>
      </c>
      <c r="L77" s="10">
        <f t="shared" si="9"/>
        <v>700</v>
      </c>
      <c r="M77" s="11"/>
      <c r="N77" s="11"/>
      <c r="O77" s="11"/>
      <c r="P77" s="11"/>
    </row>
    <row r="79" spans="1:16" x14ac:dyDescent="0.2">
      <c r="A79" s="5">
        <v>8</v>
      </c>
      <c r="B79" s="5">
        <v>6171</v>
      </c>
      <c r="C79" s="5">
        <v>5169</v>
      </c>
      <c r="D79" s="5">
        <v>917</v>
      </c>
      <c r="E79" s="5"/>
      <c r="F79" s="5"/>
      <c r="G79" s="5"/>
      <c r="H79" s="6">
        <v>3254.3578000000002</v>
      </c>
      <c r="I79" s="6">
        <v>2572.9196000000002</v>
      </c>
      <c r="J79" s="6">
        <v>2515.1776</v>
      </c>
      <c r="K79" s="7">
        <v>3800</v>
      </c>
      <c r="L79" s="15">
        <v>3800</v>
      </c>
      <c r="M79" s="8" t="s">
        <v>54</v>
      </c>
      <c r="N79" s="8"/>
      <c r="O79" s="8" t="s">
        <v>35</v>
      </c>
      <c r="P79" s="8" t="s">
        <v>25</v>
      </c>
    </row>
    <row r="81" spans="1:16" x14ac:dyDescent="0.2">
      <c r="A81" s="11" t="s">
        <v>54</v>
      </c>
      <c r="B81" s="9"/>
      <c r="C81" s="9"/>
      <c r="D81" s="9"/>
      <c r="E81" s="9"/>
      <c r="F81" s="9"/>
      <c r="G81" s="9"/>
      <c r="H81" s="10">
        <f>SUM(H78:H80)</f>
        <v>3254.3578000000002</v>
      </c>
      <c r="I81" s="10">
        <f t="shared" ref="I81:L81" si="10">SUM(I78:I80)</f>
        <v>2572.9196000000002</v>
      </c>
      <c r="J81" s="10">
        <f t="shared" si="10"/>
        <v>2515.1776</v>
      </c>
      <c r="K81" s="10">
        <f t="shared" si="10"/>
        <v>3800</v>
      </c>
      <c r="L81" s="10">
        <f t="shared" si="10"/>
        <v>3800</v>
      </c>
      <c r="M81" s="11"/>
      <c r="N81" s="11"/>
      <c r="O81" s="11"/>
      <c r="P81" s="11"/>
    </row>
    <row r="83" spans="1:16" x14ac:dyDescent="0.2">
      <c r="A83" s="5">
        <v>8</v>
      </c>
      <c r="B83" s="5">
        <v>6171</v>
      </c>
      <c r="C83" s="5">
        <v>5169</v>
      </c>
      <c r="D83" s="5">
        <v>918</v>
      </c>
      <c r="E83" s="5"/>
      <c r="F83" s="5"/>
      <c r="G83" s="5"/>
      <c r="H83" s="6">
        <v>1812.8509899999999</v>
      </c>
      <c r="I83" s="6">
        <v>2014.45651</v>
      </c>
      <c r="J83" s="6">
        <v>487.28143</v>
      </c>
      <c r="K83" s="7">
        <v>2985</v>
      </c>
      <c r="L83" s="15">
        <v>4000</v>
      </c>
      <c r="M83" s="8" t="s">
        <v>55</v>
      </c>
      <c r="N83" s="8"/>
      <c r="O83" s="8" t="s">
        <v>35</v>
      </c>
      <c r="P83" s="8" t="s">
        <v>25</v>
      </c>
    </row>
    <row r="84" spans="1:16" x14ac:dyDescent="0.2">
      <c r="A84" s="5">
        <v>8</v>
      </c>
      <c r="B84" s="5">
        <v>6171</v>
      </c>
      <c r="C84" s="5">
        <v>5169</v>
      </c>
      <c r="D84" s="5">
        <v>918</v>
      </c>
      <c r="E84" s="5"/>
      <c r="F84" s="5"/>
      <c r="G84" s="5">
        <v>13015</v>
      </c>
      <c r="H84" s="6"/>
      <c r="I84" s="6"/>
      <c r="J84" s="6"/>
      <c r="K84" s="7">
        <v>62</v>
      </c>
      <c r="M84" s="8" t="s">
        <v>55</v>
      </c>
      <c r="N84" s="8" t="s">
        <v>20</v>
      </c>
      <c r="O84" s="8" t="s">
        <v>35</v>
      </c>
      <c r="P84" s="8" t="s">
        <v>25</v>
      </c>
    </row>
    <row r="86" spans="1:16" x14ac:dyDescent="0.2">
      <c r="A86" s="11" t="s">
        <v>55</v>
      </c>
      <c r="B86" s="9"/>
      <c r="C86" s="9"/>
      <c r="D86" s="9"/>
      <c r="E86" s="9"/>
      <c r="F86" s="9"/>
      <c r="G86" s="9"/>
      <c r="H86" s="10">
        <f>SUM(H82:H85)</f>
        <v>1812.8509899999999</v>
      </c>
      <c r="I86" s="10">
        <f t="shared" ref="I86:L86" si="11">SUM(I82:I85)</f>
        <v>2014.45651</v>
      </c>
      <c r="J86" s="10">
        <f t="shared" si="11"/>
        <v>487.28143</v>
      </c>
      <c r="K86" s="10">
        <f t="shared" si="11"/>
        <v>3047</v>
      </c>
      <c r="L86" s="10">
        <f t="shared" si="11"/>
        <v>4000</v>
      </c>
      <c r="M86" s="11"/>
      <c r="N86" s="11"/>
      <c r="O86" s="11"/>
      <c r="P86" s="11"/>
    </row>
    <row r="88" spans="1:16" x14ac:dyDescent="0.2">
      <c r="A88" s="5">
        <v>8</v>
      </c>
      <c r="B88" s="5">
        <v>6171</v>
      </c>
      <c r="C88" s="5">
        <v>5499</v>
      </c>
      <c r="D88" s="5">
        <v>919</v>
      </c>
      <c r="E88" s="5"/>
      <c r="F88" s="5"/>
      <c r="G88" s="5"/>
      <c r="H88" s="6">
        <v>1940</v>
      </c>
      <c r="I88" s="6">
        <v>2008</v>
      </c>
      <c r="J88" s="6">
        <v>1238.8</v>
      </c>
      <c r="K88" s="7">
        <v>3600</v>
      </c>
      <c r="L88" s="15">
        <v>2800</v>
      </c>
      <c r="M88" s="8" t="s">
        <v>56</v>
      </c>
      <c r="N88" s="8"/>
      <c r="O88" s="8" t="s">
        <v>44</v>
      </c>
      <c r="P88" s="8" t="s">
        <v>25</v>
      </c>
    </row>
    <row r="90" spans="1:16" x14ac:dyDescent="0.2">
      <c r="A90" s="11" t="s">
        <v>56</v>
      </c>
      <c r="B90" s="9"/>
      <c r="C90" s="9"/>
      <c r="D90" s="9"/>
      <c r="E90" s="9"/>
      <c r="F90" s="9"/>
      <c r="G90" s="9"/>
      <c r="H90" s="10">
        <f>SUM(H87:H89)</f>
        <v>1940</v>
      </c>
      <c r="I90" s="10">
        <f t="shared" ref="I90:L90" si="12">SUM(I87:I89)</f>
        <v>2008</v>
      </c>
      <c r="J90" s="10">
        <f t="shared" si="12"/>
        <v>1238.8</v>
      </c>
      <c r="K90" s="10">
        <f t="shared" si="12"/>
        <v>3600</v>
      </c>
      <c r="L90" s="10">
        <f t="shared" si="12"/>
        <v>2800</v>
      </c>
      <c r="M90" s="11"/>
      <c r="N90" s="11"/>
      <c r="O90" s="11"/>
      <c r="P90" s="11"/>
    </row>
    <row r="92" spans="1:16" x14ac:dyDescent="0.2">
      <c r="A92" s="5">
        <v>8</v>
      </c>
      <c r="B92" s="5">
        <v>6171</v>
      </c>
      <c r="C92" s="5">
        <v>5169</v>
      </c>
      <c r="D92" s="5">
        <v>920</v>
      </c>
      <c r="E92" s="5"/>
      <c r="F92" s="5"/>
      <c r="G92" s="5"/>
      <c r="H92" s="6">
        <v>214.994</v>
      </c>
      <c r="I92" s="6">
        <v>129.113</v>
      </c>
      <c r="J92" s="6">
        <v>95.763999999999996</v>
      </c>
      <c r="K92" s="7">
        <v>238</v>
      </c>
      <c r="L92" s="15">
        <v>238</v>
      </c>
      <c r="M92" s="8" t="s">
        <v>57</v>
      </c>
      <c r="N92" s="8"/>
      <c r="O92" s="8" t="s">
        <v>35</v>
      </c>
      <c r="P92" s="8" t="s">
        <v>25</v>
      </c>
    </row>
    <row r="94" spans="1:16" x14ac:dyDescent="0.2">
      <c r="A94" s="11" t="s">
        <v>57</v>
      </c>
      <c r="B94" s="9"/>
      <c r="C94" s="9"/>
      <c r="D94" s="9"/>
      <c r="E94" s="9"/>
      <c r="F94" s="9"/>
      <c r="G94" s="9"/>
      <c r="H94" s="10">
        <f>SUM(H91:H93)</f>
        <v>214.994</v>
      </c>
      <c r="I94" s="10">
        <f t="shared" ref="I94:L94" si="13">SUM(I91:I93)</f>
        <v>129.113</v>
      </c>
      <c r="J94" s="10">
        <f t="shared" si="13"/>
        <v>95.763999999999996</v>
      </c>
      <c r="K94" s="10">
        <f t="shared" si="13"/>
        <v>238</v>
      </c>
      <c r="L94" s="10">
        <f t="shared" si="13"/>
        <v>238</v>
      </c>
      <c r="M94" s="11"/>
      <c r="N94" s="11"/>
      <c r="O94" s="11"/>
      <c r="P94" s="11"/>
    </row>
    <row r="96" spans="1:16" x14ac:dyDescent="0.2">
      <c r="A96" s="5">
        <v>8</v>
      </c>
      <c r="B96" s="5">
        <v>6171</v>
      </c>
      <c r="C96" s="5">
        <v>5133</v>
      </c>
      <c r="D96" s="5">
        <v>1306</v>
      </c>
      <c r="E96" s="5"/>
      <c r="F96" s="5"/>
      <c r="G96" s="5"/>
      <c r="H96" s="6"/>
      <c r="I96" s="6">
        <v>1.85</v>
      </c>
      <c r="J96" s="6"/>
      <c r="K96" s="7"/>
      <c r="M96" s="8" t="s">
        <v>58</v>
      </c>
      <c r="N96" s="8"/>
      <c r="O96" s="8" t="s">
        <v>38</v>
      </c>
      <c r="P96" s="8" t="s">
        <v>25</v>
      </c>
    </row>
    <row r="98" spans="1:16" x14ac:dyDescent="0.2">
      <c r="A98" s="11" t="s">
        <v>58</v>
      </c>
      <c r="B98" s="9"/>
      <c r="C98" s="9"/>
      <c r="D98" s="9"/>
      <c r="E98" s="9"/>
      <c r="F98" s="9"/>
      <c r="G98" s="9"/>
      <c r="H98" s="10">
        <f>SUM(H95:H97)</f>
        <v>0</v>
      </c>
      <c r="I98" s="10">
        <f t="shared" ref="I98:L98" si="14">SUM(I95:I97)</f>
        <v>1.85</v>
      </c>
      <c r="J98" s="10">
        <f t="shared" si="14"/>
        <v>0</v>
      </c>
      <c r="K98" s="10">
        <f t="shared" si="14"/>
        <v>0</v>
      </c>
      <c r="L98" s="10">
        <f t="shared" si="14"/>
        <v>0</v>
      </c>
      <c r="M98" s="11"/>
      <c r="N98" s="11"/>
      <c r="O98" s="11"/>
      <c r="P98" s="11"/>
    </row>
    <row r="100" spans="1:16" x14ac:dyDescent="0.2">
      <c r="A100" s="5">
        <v>8</v>
      </c>
      <c r="B100" s="5">
        <v>6171</v>
      </c>
      <c r="C100" s="5">
        <v>5123</v>
      </c>
      <c r="D100" s="5">
        <v>888</v>
      </c>
      <c r="E100" s="5"/>
      <c r="F100" s="5"/>
      <c r="G100" s="5"/>
      <c r="H100" s="6">
        <v>76.011399999999995</v>
      </c>
      <c r="I100" s="6">
        <v>51.654470000000003</v>
      </c>
      <c r="J100" s="6">
        <v>33.533000000000001</v>
      </c>
      <c r="K100" s="7">
        <v>100</v>
      </c>
      <c r="L100" s="16">
        <v>100</v>
      </c>
      <c r="M100" s="8" t="s">
        <v>66</v>
      </c>
      <c r="N100" s="8"/>
      <c r="O100" s="8" t="s">
        <v>25</v>
      </c>
      <c r="P100" s="8"/>
    </row>
    <row r="101" spans="1:16" x14ac:dyDescent="0.2">
      <c r="A101" s="5">
        <v>8</v>
      </c>
      <c r="B101" s="5">
        <v>6171</v>
      </c>
      <c r="C101" s="5">
        <v>5137</v>
      </c>
      <c r="D101" s="5">
        <v>888</v>
      </c>
      <c r="E101" s="5"/>
      <c r="F101" s="5"/>
      <c r="G101" s="5"/>
      <c r="H101" s="6">
        <v>887.90655000000004</v>
      </c>
      <c r="I101" s="6">
        <v>1164.1140700000001</v>
      </c>
      <c r="J101" s="6">
        <v>278.8526</v>
      </c>
      <c r="K101" s="7">
        <v>1200</v>
      </c>
      <c r="L101" s="16">
        <v>1420</v>
      </c>
      <c r="M101" s="8" t="s">
        <v>33</v>
      </c>
      <c r="N101" s="8"/>
      <c r="O101" s="8" t="s">
        <v>25</v>
      </c>
      <c r="P101" s="8"/>
    </row>
    <row r="102" spans="1:16" x14ac:dyDescent="0.2">
      <c r="A102" s="5">
        <v>8</v>
      </c>
      <c r="B102" s="5">
        <v>6171</v>
      </c>
      <c r="C102" s="5">
        <v>5137</v>
      </c>
      <c r="D102" s="5">
        <v>888</v>
      </c>
      <c r="E102" s="5"/>
      <c r="F102" s="5"/>
      <c r="G102" s="5">
        <v>13011</v>
      </c>
      <c r="H102" s="6">
        <v>16</v>
      </c>
      <c r="I102" s="6">
        <v>3</v>
      </c>
      <c r="J102" s="6"/>
      <c r="K102" s="7"/>
      <c r="M102" s="8" t="s">
        <v>33</v>
      </c>
      <c r="N102" s="8"/>
      <c r="O102" s="8" t="s">
        <v>25</v>
      </c>
      <c r="P102" s="8" t="s">
        <v>18</v>
      </c>
    </row>
    <row r="103" spans="1:16" x14ac:dyDescent="0.2">
      <c r="A103" s="5">
        <v>8</v>
      </c>
      <c r="B103" s="5">
        <v>6171</v>
      </c>
      <c r="C103" s="5">
        <v>5137</v>
      </c>
      <c r="D103" s="5">
        <v>888</v>
      </c>
      <c r="E103" s="5"/>
      <c r="F103" s="5"/>
      <c r="G103" s="5">
        <v>13015</v>
      </c>
      <c r="H103" s="6"/>
      <c r="I103" s="6"/>
      <c r="J103" s="6">
        <v>40</v>
      </c>
      <c r="K103" s="7">
        <v>40</v>
      </c>
      <c r="M103" s="8" t="s">
        <v>33</v>
      </c>
      <c r="N103" s="8"/>
      <c r="O103" s="8" t="s">
        <v>25</v>
      </c>
      <c r="P103" s="8" t="s">
        <v>20</v>
      </c>
    </row>
    <row r="104" spans="1:16" x14ac:dyDescent="0.2">
      <c r="A104" s="5">
        <v>8</v>
      </c>
      <c r="B104" s="5">
        <v>6171</v>
      </c>
      <c r="C104" s="5">
        <v>5139</v>
      </c>
      <c r="D104" s="5">
        <v>888</v>
      </c>
      <c r="E104" s="5"/>
      <c r="F104" s="5"/>
      <c r="G104" s="5"/>
      <c r="H104" s="6">
        <v>1848.66311</v>
      </c>
      <c r="I104" s="6">
        <v>1808.88446</v>
      </c>
      <c r="J104" s="6">
        <v>511.59514999999999</v>
      </c>
      <c r="K104" s="7">
        <v>2200</v>
      </c>
      <c r="L104" s="16">
        <v>2100</v>
      </c>
      <c r="M104" s="8" t="s">
        <v>34</v>
      </c>
      <c r="N104" s="8"/>
      <c r="O104" s="8" t="s">
        <v>25</v>
      </c>
      <c r="P104" s="8"/>
    </row>
    <row r="105" spans="1:16" x14ac:dyDescent="0.2">
      <c r="A105" s="5">
        <v>8</v>
      </c>
      <c r="B105" s="5">
        <v>6171</v>
      </c>
      <c r="C105" s="5">
        <v>5139</v>
      </c>
      <c r="D105" s="5">
        <v>888</v>
      </c>
      <c r="E105" s="5"/>
      <c r="F105" s="5"/>
      <c r="G105" s="5">
        <v>13011</v>
      </c>
      <c r="H105" s="6">
        <v>40</v>
      </c>
      <c r="I105" s="6">
        <v>40</v>
      </c>
      <c r="J105" s="6"/>
      <c r="K105" s="7">
        <v>20</v>
      </c>
      <c r="M105" s="8" t="s">
        <v>34</v>
      </c>
      <c r="N105" s="8"/>
      <c r="O105" s="8" t="s">
        <v>25</v>
      </c>
      <c r="P105" s="8" t="s">
        <v>18</v>
      </c>
    </row>
    <row r="106" spans="1:16" x14ac:dyDescent="0.2">
      <c r="A106" s="5">
        <v>8</v>
      </c>
      <c r="B106" s="5">
        <v>6171</v>
      </c>
      <c r="C106" s="5">
        <v>5151</v>
      </c>
      <c r="D106" s="5">
        <v>888</v>
      </c>
      <c r="E106" s="5"/>
      <c r="F106" s="5"/>
      <c r="G106" s="5"/>
      <c r="H106" s="6">
        <v>385.72399999999999</v>
      </c>
      <c r="I106" s="6">
        <v>327.42899999999997</v>
      </c>
      <c r="J106" s="6">
        <v>206.92699999999999</v>
      </c>
      <c r="K106" s="7">
        <v>440</v>
      </c>
      <c r="L106" s="16">
        <v>440</v>
      </c>
      <c r="M106" s="8" t="s">
        <v>67</v>
      </c>
      <c r="N106" s="8"/>
      <c r="O106" s="8" t="s">
        <v>25</v>
      </c>
      <c r="P106" s="8"/>
    </row>
    <row r="107" spans="1:16" x14ac:dyDescent="0.2">
      <c r="A107" s="5">
        <v>8</v>
      </c>
      <c r="B107" s="5">
        <v>6171</v>
      </c>
      <c r="C107" s="5">
        <v>5151</v>
      </c>
      <c r="D107" s="5">
        <v>888</v>
      </c>
      <c r="E107" s="5"/>
      <c r="F107" s="5"/>
      <c r="G107" s="5">
        <v>13011</v>
      </c>
      <c r="H107" s="6">
        <v>20</v>
      </c>
      <c r="I107" s="6">
        <v>38</v>
      </c>
      <c r="J107" s="6"/>
      <c r="K107" s="7"/>
      <c r="M107" s="8" t="s">
        <v>67</v>
      </c>
      <c r="N107" s="8"/>
      <c r="O107" s="8" t="s">
        <v>25</v>
      </c>
      <c r="P107" s="8" t="s">
        <v>18</v>
      </c>
    </row>
    <row r="108" spans="1:16" x14ac:dyDescent="0.2">
      <c r="A108" s="5">
        <v>8</v>
      </c>
      <c r="B108" s="5">
        <v>6171</v>
      </c>
      <c r="C108" s="5">
        <v>5152</v>
      </c>
      <c r="D108" s="5">
        <v>888</v>
      </c>
      <c r="E108" s="5"/>
      <c r="F108" s="5"/>
      <c r="G108" s="5"/>
      <c r="H108" s="6">
        <v>1119.4694099999999</v>
      </c>
      <c r="I108" s="6">
        <v>1361.3250800000001</v>
      </c>
      <c r="J108" s="6">
        <v>821.66537000000005</v>
      </c>
      <c r="K108" s="7">
        <v>1800</v>
      </c>
      <c r="L108" s="16">
        <v>1800</v>
      </c>
      <c r="M108" s="8" t="s">
        <v>68</v>
      </c>
      <c r="N108" s="8"/>
      <c r="O108" s="8" t="s">
        <v>25</v>
      </c>
      <c r="P108" s="8"/>
    </row>
    <row r="109" spans="1:16" x14ac:dyDescent="0.2">
      <c r="A109" s="5">
        <v>8</v>
      </c>
      <c r="B109" s="5">
        <v>6171</v>
      </c>
      <c r="C109" s="5">
        <v>5152</v>
      </c>
      <c r="D109" s="5">
        <v>888</v>
      </c>
      <c r="E109" s="5"/>
      <c r="F109" s="5"/>
      <c r="G109" s="5">
        <v>13011</v>
      </c>
      <c r="H109" s="6">
        <v>120</v>
      </c>
      <c r="I109" s="6">
        <v>240</v>
      </c>
      <c r="J109" s="6"/>
      <c r="K109" s="7"/>
      <c r="M109" s="8" t="s">
        <v>68</v>
      </c>
      <c r="N109" s="8"/>
      <c r="O109" s="8" t="s">
        <v>25</v>
      </c>
      <c r="P109" s="8" t="s">
        <v>18</v>
      </c>
    </row>
    <row r="110" spans="1:16" x14ac:dyDescent="0.2">
      <c r="A110" s="5">
        <v>8</v>
      </c>
      <c r="B110" s="5">
        <v>6171</v>
      </c>
      <c r="C110" s="5">
        <v>5153</v>
      </c>
      <c r="D110" s="5">
        <v>888</v>
      </c>
      <c r="E110" s="5"/>
      <c r="F110" s="5"/>
      <c r="G110" s="5"/>
      <c r="H110" s="6">
        <v>914.28315999999995</v>
      </c>
      <c r="I110" s="6">
        <v>768.01404000000002</v>
      </c>
      <c r="J110" s="6">
        <v>412.9</v>
      </c>
      <c r="K110" s="7">
        <v>1100</v>
      </c>
      <c r="L110" s="16">
        <v>1000</v>
      </c>
      <c r="M110" s="8" t="s">
        <v>69</v>
      </c>
      <c r="N110" s="8"/>
      <c r="O110" s="8" t="s">
        <v>25</v>
      </c>
      <c r="P110" s="8"/>
    </row>
    <row r="111" spans="1:16" x14ac:dyDescent="0.2">
      <c r="A111" s="5">
        <v>8</v>
      </c>
      <c r="B111" s="5">
        <v>6171</v>
      </c>
      <c r="C111" s="5">
        <v>5154</v>
      </c>
      <c r="D111" s="5">
        <v>888</v>
      </c>
      <c r="E111" s="5"/>
      <c r="F111" s="5"/>
      <c r="G111" s="5"/>
      <c r="H111" s="6">
        <v>1873.278</v>
      </c>
      <c r="I111" s="6">
        <v>1876.9118699999999</v>
      </c>
      <c r="J111" s="6">
        <v>884.27878999999996</v>
      </c>
      <c r="K111" s="7">
        <v>2300</v>
      </c>
      <c r="L111" s="16">
        <v>2300</v>
      </c>
      <c r="M111" s="8" t="s">
        <v>70</v>
      </c>
      <c r="N111" s="8"/>
      <c r="O111" s="8" t="s">
        <v>25</v>
      </c>
      <c r="P111" s="8"/>
    </row>
    <row r="112" spans="1:16" x14ac:dyDescent="0.2">
      <c r="A112" s="5">
        <v>8</v>
      </c>
      <c r="B112" s="5">
        <v>6171</v>
      </c>
      <c r="C112" s="5">
        <v>5154</v>
      </c>
      <c r="D112" s="5">
        <v>888</v>
      </c>
      <c r="E112" s="5"/>
      <c r="F112" s="5"/>
      <c r="G112" s="5">
        <v>13011</v>
      </c>
      <c r="H112" s="6">
        <v>100</v>
      </c>
      <c r="I112" s="6">
        <v>226</v>
      </c>
      <c r="J112" s="6"/>
      <c r="K112" s="7"/>
      <c r="M112" s="8" t="s">
        <v>70</v>
      </c>
      <c r="N112" s="8"/>
      <c r="O112" s="8" t="s">
        <v>25</v>
      </c>
      <c r="P112" s="8" t="s">
        <v>18</v>
      </c>
    </row>
    <row r="113" spans="1:16" x14ac:dyDescent="0.2">
      <c r="A113" s="5">
        <v>8</v>
      </c>
      <c r="B113" s="5">
        <v>6171</v>
      </c>
      <c r="C113" s="5">
        <v>5156</v>
      </c>
      <c r="D113" s="5">
        <v>888</v>
      </c>
      <c r="E113" s="5"/>
      <c r="F113" s="5"/>
      <c r="G113" s="5"/>
      <c r="H113" s="6">
        <v>242.51611</v>
      </c>
      <c r="I113" s="6">
        <v>248.57896</v>
      </c>
      <c r="J113" s="6">
        <v>106.97443</v>
      </c>
      <c r="K113" s="7">
        <v>350</v>
      </c>
      <c r="L113" s="16">
        <v>350</v>
      </c>
      <c r="M113" s="8" t="s">
        <v>71</v>
      </c>
      <c r="N113" s="8"/>
      <c r="O113" s="8" t="s">
        <v>25</v>
      </c>
      <c r="P113" s="8"/>
    </row>
    <row r="114" spans="1:16" x14ac:dyDescent="0.2">
      <c r="A114" s="5">
        <v>8</v>
      </c>
      <c r="B114" s="5">
        <v>6171</v>
      </c>
      <c r="C114" s="5">
        <v>5156</v>
      </c>
      <c r="D114" s="5">
        <v>888</v>
      </c>
      <c r="E114" s="5"/>
      <c r="F114" s="5"/>
      <c r="G114" s="5">
        <v>13011</v>
      </c>
      <c r="H114" s="6">
        <v>50</v>
      </c>
      <c r="I114" s="6">
        <v>40</v>
      </c>
      <c r="J114" s="6"/>
      <c r="K114" s="7">
        <v>20</v>
      </c>
      <c r="M114" s="8" t="s">
        <v>71</v>
      </c>
      <c r="N114" s="8"/>
      <c r="O114" s="8" t="s">
        <v>25</v>
      </c>
      <c r="P114" s="8" t="s">
        <v>18</v>
      </c>
    </row>
    <row r="115" spans="1:16" x14ac:dyDescent="0.2">
      <c r="A115" s="5">
        <v>8</v>
      </c>
      <c r="B115" s="5">
        <v>6171</v>
      </c>
      <c r="C115" s="5">
        <v>5156</v>
      </c>
      <c r="D115" s="5">
        <v>888</v>
      </c>
      <c r="E115" s="5"/>
      <c r="F115" s="5"/>
      <c r="G115" s="5">
        <v>13015</v>
      </c>
      <c r="H115" s="6">
        <v>2</v>
      </c>
      <c r="I115" s="6">
        <v>2</v>
      </c>
      <c r="J115" s="6"/>
      <c r="K115" s="7">
        <v>2</v>
      </c>
      <c r="M115" s="8" t="s">
        <v>71</v>
      </c>
      <c r="N115" s="8"/>
      <c r="O115" s="8" t="s">
        <v>25</v>
      </c>
      <c r="P115" s="8" t="s">
        <v>20</v>
      </c>
    </row>
    <row r="116" spans="1:16" x14ac:dyDescent="0.2">
      <c r="A116" s="5">
        <v>8</v>
      </c>
      <c r="B116" s="5">
        <v>6171</v>
      </c>
      <c r="C116" s="5">
        <v>5162</v>
      </c>
      <c r="D116" s="5">
        <v>888</v>
      </c>
      <c r="E116" s="5"/>
      <c r="F116" s="5"/>
      <c r="G116" s="5"/>
      <c r="H116" s="6">
        <v>658.90476000000001</v>
      </c>
      <c r="I116" s="6">
        <v>677.32888000000003</v>
      </c>
      <c r="J116" s="6">
        <v>399.84156999999999</v>
      </c>
      <c r="K116" s="7">
        <v>800</v>
      </c>
      <c r="L116" s="16">
        <v>900</v>
      </c>
      <c r="M116" s="8" t="s">
        <v>72</v>
      </c>
      <c r="N116" s="8"/>
      <c r="O116" s="8" t="s">
        <v>25</v>
      </c>
      <c r="P116" s="8"/>
    </row>
    <row r="117" spans="1:16" x14ac:dyDescent="0.2">
      <c r="A117" s="5">
        <v>8</v>
      </c>
      <c r="B117" s="5">
        <v>6171</v>
      </c>
      <c r="C117" s="5">
        <v>5162</v>
      </c>
      <c r="D117" s="5">
        <v>888</v>
      </c>
      <c r="E117" s="5"/>
      <c r="F117" s="5"/>
      <c r="G117" s="5">
        <v>13011</v>
      </c>
      <c r="H117" s="6">
        <v>65</v>
      </c>
      <c r="I117" s="6">
        <v>70</v>
      </c>
      <c r="J117" s="6"/>
      <c r="K117" s="7">
        <v>30</v>
      </c>
      <c r="M117" s="8" t="s">
        <v>72</v>
      </c>
      <c r="N117" s="8"/>
      <c r="O117" s="8" t="s">
        <v>25</v>
      </c>
      <c r="P117" s="8" t="s">
        <v>18</v>
      </c>
    </row>
    <row r="118" spans="1:16" x14ac:dyDescent="0.2">
      <c r="A118" s="5">
        <v>8</v>
      </c>
      <c r="B118" s="5">
        <v>6171</v>
      </c>
      <c r="C118" s="5">
        <v>5163</v>
      </c>
      <c r="D118" s="5">
        <v>888</v>
      </c>
      <c r="E118" s="5"/>
      <c r="F118" s="5"/>
      <c r="G118" s="5"/>
      <c r="H118" s="6">
        <v>12</v>
      </c>
      <c r="I118" s="6"/>
      <c r="J118" s="6"/>
      <c r="K118" s="7">
        <v>10</v>
      </c>
      <c r="L118" s="16">
        <v>5</v>
      </c>
      <c r="M118" s="8" t="s">
        <v>48</v>
      </c>
      <c r="N118" s="8"/>
      <c r="O118" s="8" t="s">
        <v>25</v>
      </c>
      <c r="P118" s="8"/>
    </row>
    <row r="119" spans="1:16" x14ac:dyDescent="0.2">
      <c r="A119" s="5">
        <v>8</v>
      </c>
      <c r="B119" s="5">
        <v>6171</v>
      </c>
      <c r="C119" s="5">
        <v>5164</v>
      </c>
      <c r="D119" s="5">
        <v>888</v>
      </c>
      <c r="E119" s="5"/>
      <c r="F119" s="5"/>
      <c r="G119" s="5"/>
      <c r="H119" s="6">
        <v>188.61959999999999</v>
      </c>
      <c r="I119" s="6">
        <v>180.37010000000001</v>
      </c>
      <c r="J119" s="6">
        <v>177.749</v>
      </c>
      <c r="K119" s="7">
        <v>427</v>
      </c>
      <c r="L119" s="16">
        <v>427</v>
      </c>
      <c r="M119" s="8" t="s">
        <v>73</v>
      </c>
      <c r="N119" s="8"/>
      <c r="O119" s="8" t="s">
        <v>25</v>
      </c>
      <c r="P119" s="8"/>
    </row>
    <row r="120" spans="1:16" x14ac:dyDescent="0.2">
      <c r="A120" s="5">
        <v>8</v>
      </c>
      <c r="B120" s="5">
        <v>6171</v>
      </c>
      <c r="C120" s="5">
        <v>5169</v>
      </c>
      <c r="D120" s="5">
        <v>888</v>
      </c>
      <c r="E120" s="5"/>
      <c r="F120" s="5"/>
      <c r="G120" s="5"/>
      <c r="H120" s="6">
        <v>3112.17389</v>
      </c>
      <c r="I120" s="6">
        <v>3217.0790499999998</v>
      </c>
      <c r="J120" s="6">
        <v>1351.51214</v>
      </c>
      <c r="K120" s="7">
        <v>3545</v>
      </c>
      <c r="L120" s="16">
        <v>3500</v>
      </c>
      <c r="M120" s="8" t="s">
        <v>35</v>
      </c>
      <c r="N120" s="8"/>
      <c r="O120" s="8" t="s">
        <v>25</v>
      </c>
      <c r="P120" s="8"/>
    </row>
    <row r="121" spans="1:16" x14ac:dyDescent="0.2">
      <c r="A121" s="5">
        <v>8</v>
      </c>
      <c r="B121" s="5">
        <v>6171</v>
      </c>
      <c r="C121" s="5">
        <v>5171</v>
      </c>
      <c r="D121" s="5">
        <v>888</v>
      </c>
      <c r="E121" s="5"/>
      <c r="F121" s="5"/>
      <c r="G121" s="5"/>
      <c r="H121" s="6">
        <v>726.03833999999995</v>
      </c>
      <c r="I121" s="6">
        <v>1693.68022</v>
      </c>
      <c r="J121" s="6">
        <v>305.39603</v>
      </c>
      <c r="K121" s="7">
        <v>1000</v>
      </c>
      <c r="L121" s="16">
        <v>1000</v>
      </c>
      <c r="M121" s="8" t="s">
        <v>74</v>
      </c>
      <c r="N121" s="8"/>
      <c r="O121" s="8" t="s">
        <v>25</v>
      </c>
      <c r="P121" s="8"/>
    </row>
    <row r="122" spans="1:16" x14ac:dyDescent="0.2">
      <c r="A122" s="5">
        <v>8</v>
      </c>
      <c r="B122" s="5">
        <v>6171</v>
      </c>
      <c r="C122" s="5">
        <v>5171</v>
      </c>
      <c r="D122" s="5">
        <v>888</v>
      </c>
      <c r="E122" s="5"/>
      <c r="F122" s="5"/>
      <c r="G122" s="5">
        <v>13011</v>
      </c>
      <c r="H122" s="6">
        <v>12</v>
      </c>
      <c r="I122" s="6"/>
      <c r="J122" s="6"/>
      <c r="K122" s="7"/>
      <c r="M122" s="8" t="s">
        <v>74</v>
      </c>
      <c r="N122" s="8"/>
      <c r="O122" s="8" t="s">
        <v>25</v>
      </c>
      <c r="P122" s="8" t="s">
        <v>18</v>
      </c>
    </row>
    <row r="123" spans="1:16" x14ac:dyDescent="0.2">
      <c r="A123" s="5">
        <v>8</v>
      </c>
      <c r="B123" s="5">
        <v>6171</v>
      </c>
      <c r="C123" s="5">
        <v>5178</v>
      </c>
      <c r="D123" s="5">
        <v>888</v>
      </c>
      <c r="E123" s="5"/>
      <c r="F123" s="5"/>
      <c r="G123" s="5"/>
      <c r="H123" s="6">
        <v>0.16800000000000001</v>
      </c>
      <c r="I123" s="6">
        <v>0.16800000000000001</v>
      </c>
      <c r="J123" s="6"/>
      <c r="K123" s="7">
        <v>617</v>
      </c>
      <c r="L123" s="16">
        <v>69</v>
      </c>
      <c r="M123" s="8" t="s">
        <v>75</v>
      </c>
      <c r="N123" s="8"/>
      <c r="O123" s="8" t="s">
        <v>25</v>
      </c>
      <c r="P123" s="8"/>
    </row>
    <row r="124" spans="1:16" x14ac:dyDescent="0.2">
      <c r="A124" s="5">
        <v>8</v>
      </c>
      <c r="B124" s="5">
        <v>6171</v>
      </c>
      <c r="C124" s="5">
        <v>5178</v>
      </c>
      <c r="D124" s="5">
        <v>2252</v>
      </c>
      <c r="E124" s="5"/>
      <c r="F124" s="5"/>
      <c r="G124" s="5"/>
      <c r="H124" s="6"/>
      <c r="I124" s="6">
        <v>0</v>
      </c>
      <c r="J124" s="6">
        <v>0</v>
      </c>
      <c r="K124" s="7">
        <v>114</v>
      </c>
      <c r="L124" s="16">
        <v>0</v>
      </c>
      <c r="M124" s="8" t="s">
        <v>75</v>
      </c>
      <c r="N124" s="8" t="s">
        <v>76</v>
      </c>
      <c r="O124" s="8" t="s">
        <v>25</v>
      </c>
      <c r="P124" s="8"/>
    </row>
    <row r="125" spans="1:16" x14ac:dyDescent="0.2">
      <c r="A125" s="5">
        <v>8</v>
      </c>
      <c r="B125" s="5">
        <v>6171</v>
      </c>
      <c r="C125" s="5">
        <v>5178</v>
      </c>
      <c r="D125" s="5">
        <v>2252</v>
      </c>
      <c r="E125" s="5"/>
      <c r="F125" s="5"/>
      <c r="G125" s="5">
        <v>13011</v>
      </c>
      <c r="H125" s="6">
        <v>114</v>
      </c>
      <c r="I125" s="6">
        <v>114</v>
      </c>
      <c r="J125" s="6">
        <v>57.084000000000003</v>
      </c>
      <c r="K125" s="7">
        <v>114</v>
      </c>
      <c r="M125" s="8" t="s">
        <v>75</v>
      </c>
      <c r="N125" s="8" t="s">
        <v>76</v>
      </c>
      <c r="O125" s="8" t="s">
        <v>25</v>
      </c>
      <c r="P125" s="8" t="s">
        <v>18</v>
      </c>
    </row>
    <row r="126" spans="1:16" x14ac:dyDescent="0.2">
      <c r="A126" s="5">
        <v>8</v>
      </c>
      <c r="B126" s="5">
        <v>6171</v>
      </c>
      <c r="C126" s="5">
        <v>5178</v>
      </c>
      <c r="D126" s="5">
        <v>2424</v>
      </c>
      <c r="E126" s="5"/>
      <c r="F126" s="5"/>
      <c r="G126" s="5"/>
      <c r="H126" s="6"/>
      <c r="I126" s="6">
        <v>551.29350999999997</v>
      </c>
      <c r="J126" s="6">
        <v>69.042000000000002</v>
      </c>
      <c r="K126" s="7">
        <v>139</v>
      </c>
      <c r="L126" s="16">
        <v>139</v>
      </c>
      <c r="M126" s="8" t="s">
        <v>75</v>
      </c>
      <c r="N126" s="8" t="s">
        <v>77</v>
      </c>
      <c r="O126" s="8" t="s">
        <v>25</v>
      </c>
      <c r="P126" s="8"/>
    </row>
    <row r="127" spans="1:16" x14ac:dyDescent="0.2">
      <c r="A127" s="5">
        <v>8</v>
      </c>
      <c r="B127" s="5">
        <v>6171</v>
      </c>
      <c r="C127" s="5">
        <v>5178</v>
      </c>
      <c r="D127" s="5">
        <v>3300</v>
      </c>
      <c r="E127" s="5"/>
      <c r="F127" s="5"/>
      <c r="G127" s="5"/>
      <c r="H127" s="6"/>
      <c r="I127" s="6">
        <v>141.97200000000001</v>
      </c>
      <c r="J127" s="6">
        <v>27.786000000000001</v>
      </c>
      <c r="K127" s="7">
        <v>56</v>
      </c>
      <c r="L127" s="16">
        <v>56</v>
      </c>
      <c r="M127" s="8" t="s">
        <v>75</v>
      </c>
      <c r="N127" s="8" t="s">
        <v>78</v>
      </c>
      <c r="O127" s="8" t="s">
        <v>25</v>
      </c>
      <c r="P127" s="8"/>
    </row>
    <row r="128" spans="1:16" x14ac:dyDescent="0.2">
      <c r="A128" s="5">
        <v>8</v>
      </c>
      <c r="B128" s="5">
        <v>6171</v>
      </c>
      <c r="C128" s="5">
        <v>5178</v>
      </c>
      <c r="D128" s="5">
        <v>3311</v>
      </c>
      <c r="E128" s="5"/>
      <c r="F128" s="5"/>
      <c r="G128" s="5"/>
      <c r="H128" s="6"/>
      <c r="I128" s="6">
        <v>132.798</v>
      </c>
      <c r="J128" s="6">
        <v>26.015999999999998</v>
      </c>
      <c r="K128" s="7">
        <v>53</v>
      </c>
      <c r="L128" s="16">
        <v>53</v>
      </c>
      <c r="M128" s="8" t="s">
        <v>75</v>
      </c>
      <c r="N128" s="8" t="s">
        <v>79</v>
      </c>
      <c r="O128" s="8" t="s">
        <v>25</v>
      </c>
      <c r="P128" s="8"/>
    </row>
    <row r="129" spans="1:16" x14ac:dyDescent="0.2">
      <c r="A129" s="5">
        <v>8</v>
      </c>
      <c r="B129" s="5">
        <v>6171</v>
      </c>
      <c r="C129" s="5">
        <v>5178</v>
      </c>
      <c r="D129" s="5">
        <v>3915</v>
      </c>
      <c r="E129" s="5"/>
      <c r="F129" s="5"/>
      <c r="G129" s="5"/>
      <c r="H129" s="6">
        <v>62.490600000000001</v>
      </c>
      <c r="I129" s="6">
        <v>5.2075500000000003</v>
      </c>
      <c r="J129" s="6"/>
      <c r="K129" s="7"/>
      <c r="M129" s="8" t="s">
        <v>75</v>
      </c>
      <c r="N129" s="8" t="s">
        <v>80</v>
      </c>
      <c r="O129" s="8" t="s">
        <v>25</v>
      </c>
      <c r="P129" s="8"/>
    </row>
    <row r="130" spans="1:16" x14ac:dyDescent="0.2">
      <c r="A130" s="5">
        <v>8</v>
      </c>
      <c r="B130" s="5">
        <v>6171</v>
      </c>
      <c r="C130" s="5">
        <v>5178</v>
      </c>
      <c r="D130" s="5">
        <v>8705</v>
      </c>
      <c r="E130" s="5"/>
      <c r="F130" s="5"/>
      <c r="G130" s="5"/>
      <c r="H130" s="6">
        <v>63.78</v>
      </c>
      <c r="I130" s="6">
        <v>63.78</v>
      </c>
      <c r="J130" s="6">
        <v>31.89</v>
      </c>
      <c r="K130" s="7">
        <v>64</v>
      </c>
      <c r="L130" s="16">
        <v>54</v>
      </c>
      <c r="M130" s="8" t="s">
        <v>75</v>
      </c>
      <c r="N130" s="8"/>
      <c r="O130" s="8" t="s">
        <v>25</v>
      </c>
      <c r="P130" s="8"/>
    </row>
    <row r="131" spans="1:16" x14ac:dyDescent="0.2">
      <c r="A131" s="5">
        <v>8</v>
      </c>
      <c r="B131" s="5">
        <v>6171</v>
      </c>
      <c r="C131" s="5">
        <v>5178</v>
      </c>
      <c r="D131" s="5">
        <v>8706</v>
      </c>
      <c r="E131" s="5"/>
      <c r="F131" s="5"/>
      <c r="G131" s="5"/>
      <c r="H131" s="6">
        <v>60.396000000000001</v>
      </c>
      <c r="I131" s="6">
        <v>60.396000000000001</v>
      </c>
      <c r="J131" s="6">
        <v>30.198</v>
      </c>
      <c r="K131" s="7">
        <v>61</v>
      </c>
      <c r="L131" s="16">
        <v>51</v>
      </c>
      <c r="M131" s="8" t="s">
        <v>75</v>
      </c>
      <c r="N131" s="8"/>
      <c r="O131" s="8" t="s">
        <v>25</v>
      </c>
      <c r="P131" s="8"/>
    </row>
    <row r="132" spans="1:16" x14ac:dyDescent="0.2">
      <c r="A132" s="5">
        <v>8</v>
      </c>
      <c r="B132" s="5">
        <v>6171</v>
      </c>
      <c r="C132" s="5">
        <v>5178</v>
      </c>
      <c r="D132" s="5">
        <v>8707</v>
      </c>
      <c r="E132" s="5"/>
      <c r="F132" s="5"/>
      <c r="G132" s="5"/>
      <c r="H132" s="6">
        <v>121.08</v>
      </c>
      <c r="I132" s="6">
        <v>121.08</v>
      </c>
      <c r="J132" s="6">
        <v>60.54</v>
      </c>
      <c r="K132" s="7">
        <v>122</v>
      </c>
      <c r="L132" s="16">
        <v>101</v>
      </c>
      <c r="M132" s="8" t="s">
        <v>75</v>
      </c>
      <c r="N132" s="8"/>
      <c r="O132" s="8" t="s">
        <v>25</v>
      </c>
      <c r="P132" s="8"/>
    </row>
    <row r="133" spans="1:16" x14ac:dyDescent="0.2">
      <c r="A133" s="5">
        <v>8</v>
      </c>
      <c r="B133" s="5">
        <v>6171</v>
      </c>
      <c r="C133" s="5">
        <v>5178</v>
      </c>
      <c r="D133" s="5">
        <v>8805</v>
      </c>
      <c r="E133" s="5"/>
      <c r="F133" s="5"/>
      <c r="G133" s="5"/>
      <c r="H133" s="6">
        <v>65.652000000000001</v>
      </c>
      <c r="I133" s="6">
        <v>65.652000000000001</v>
      </c>
      <c r="J133" s="6">
        <v>32.826000000000001</v>
      </c>
      <c r="K133" s="7">
        <v>66</v>
      </c>
      <c r="L133" s="16">
        <v>22</v>
      </c>
      <c r="M133" s="8" t="s">
        <v>75</v>
      </c>
      <c r="N133" s="8"/>
      <c r="O133" s="8" t="s">
        <v>25</v>
      </c>
      <c r="P133" s="8"/>
    </row>
    <row r="134" spans="1:16" x14ac:dyDescent="0.2">
      <c r="A134" s="5">
        <v>8</v>
      </c>
      <c r="B134" s="5">
        <v>6171</v>
      </c>
      <c r="C134" s="5">
        <v>5179</v>
      </c>
      <c r="D134" s="5">
        <v>888</v>
      </c>
      <c r="E134" s="5"/>
      <c r="F134" s="5"/>
      <c r="G134" s="5"/>
      <c r="H134" s="6"/>
      <c r="I134" s="6">
        <v>0.56291000000000002</v>
      </c>
      <c r="J134" s="6"/>
      <c r="K134" s="7">
        <v>3</v>
      </c>
      <c r="L134" s="16">
        <v>3</v>
      </c>
      <c r="M134" s="8" t="s">
        <v>81</v>
      </c>
      <c r="N134" s="8"/>
      <c r="O134" s="8" t="s">
        <v>25</v>
      </c>
      <c r="P134" s="8"/>
    </row>
    <row r="135" spans="1:16" x14ac:dyDescent="0.2">
      <c r="A135" s="5">
        <v>8</v>
      </c>
      <c r="B135" s="5">
        <v>6171</v>
      </c>
      <c r="C135" s="5">
        <v>5362</v>
      </c>
      <c r="D135" s="5">
        <v>888</v>
      </c>
      <c r="E135" s="5"/>
      <c r="F135" s="5"/>
      <c r="G135" s="5"/>
      <c r="H135" s="6">
        <v>15</v>
      </c>
      <c r="I135" s="6">
        <v>4.5</v>
      </c>
      <c r="J135" s="6">
        <v>12</v>
      </c>
      <c r="K135" s="7">
        <v>17</v>
      </c>
      <c r="L135" s="16">
        <v>18</v>
      </c>
      <c r="M135" s="8" t="s">
        <v>82</v>
      </c>
      <c r="N135" s="8"/>
      <c r="O135" s="8" t="s">
        <v>25</v>
      </c>
      <c r="P135" s="8"/>
    </row>
    <row r="136" spans="1:16" x14ac:dyDescent="0.2">
      <c r="A136" s="11" t="s">
        <v>87</v>
      </c>
      <c r="B136" s="9"/>
      <c r="C136" s="9"/>
      <c r="D136" s="9"/>
      <c r="E136" s="9"/>
      <c r="F136" s="9"/>
      <c r="G136" s="9"/>
      <c r="H136" s="10">
        <f>SUM(H100:H135)</f>
        <v>12973.154929999999</v>
      </c>
      <c r="I136" s="10">
        <f>SUM(I100:I135)</f>
        <v>15295.780170000004</v>
      </c>
      <c r="J136" s="10">
        <f>SUM(J100:J135)</f>
        <v>5878.6070800000007</v>
      </c>
      <c r="K136" s="10">
        <f>SUM(K100:K135)</f>
        <v>16810</v>
      </c>
      <c r="L136" s="10">
        <f>SUM(L100:L135)</f>
        <v>15908</v>
      </c>
      <c r="M136" s="11"/>
      <c r="N136" s="11"/>
      <c r="O136" s="11"/>
      <c r="P136" s="11"/>
    </row>
    <row r="137" spans="1:16" x14ac:dyDescent="0.2">
      <c r="A137" s="17"/>
      <c r="B137" s="17"/>
      <c r="C137" s="17"/>
      <c r="D137" s="17"/>
      <c r="E137" s="17"/>
      <c r="F137" s="17"/>
      <c r="G137" s="17"/>
      <c r="H137" s="18"/>
      <c r="I137" s="18"/>
      <c r="J137" s="18"/>
      <c r="K137" s="19"/>
      <c r="M137" s="20"/>
      <c r="N137" s="20"/>
      <c r="O137" s="20"/>
      <c r="P137" s="20"/>
    </row>
    <row r="138" spans="1:16" x14ac:dyDescent="0.2">
      <c r="A138" s="5">
        <v>8</v>
      </c>
      <c r="B138" s="5">
        <v>6171</v>
      </c>
      <c r="C138" s="5">
        <v>6121</v>
      </c>
      <c r="D138" s="5">
        <v>888</v>
      </c>
      <c r="E138" s="5"/>
      <c r="F138" s="5"/>
      <c r="G138" s="5"/>
      <c r="H138" s="6"/>
      <c r="I138" s="6">
        <v>248.01128</v>
      </c>
      <c r="J138" s="6"/>
      <c r="K138" s="7">
        <v>405</v>
      </c>
      <c r="L138" s="16">
        <v>650</v>
      </c>
      <c r="M138" s="8" t="s">
        <v>83</v>
      </c>
      <c r="N138" s="8"/>
      <c r="O138" s="8" t="s">
        <v>25</v>
      </c>
      <c r="P138" s="8"/>
    </row>
    <row r="139" spans="1:16" x14ac:dyDescent="0.2">
      <c r="A139" s="5">
        <v>8</v>
      </c>
      <c r="B139" s="5">
        <v>6171</v>
      </c>
      <c r="C139" s="5">
        <v>6122</v>
      </c>
      <c r="D139" s="5">
        <v>888</v>
      </c>
      <c r="E139" s="5"/>
      <c r="F139" s="5"/>
      <c r="G139" s="5"/>
      <c r="H139" s="6">
        <v>606.83924999999999</v>
      </c>
      <c r="I139" s="6">
        <v>1599.7744399999999</v>
      </c>
      <c r="J139" s="6"/>
      <c r="K139" s="7">
        <v>60</v>
      </c>
      <c r="L139" s="16">
        <v>204</v>
      </c>
      <c r="M139" s="8" t="s">
        <v>84</v>
      </c>
      <c r="N139" s="8"/>
      <c r="O139" s="8" t="s">
        <v>25</v>
      </c>
      <c r="P139" s="8"/>
    </row>
    <row r="140" spans="1:16" x14ac:dyDescent="0.2">
      <c r="A140" s="5">
        <v>8</v>
      </c>
      <c r="B140" s="5">
        <v>6171</v>
      </c>
      <c r="C140" s="5">
        <v>6123</v>
      </c>
      <c r="D140" s="5">
        <v>888</v>
      </c>
      <c r="E140" s="5"/>
      <c r="F140" s="5"/>
      <c r="G140" s="5"/>
      <c r="H140" s="6"/>
      <c r="I140" s="6"/>
      <c r="J140" s="6"/>
      <c r="K140" s="7"/>
      <c r="L140" s="16">
        <v>500</v>
      </c>
      <c r="M140" s="8" t="s">
        <v>85</v>
      </c>
      <c r="N140" s="8"/>
      <c r="O140" s="8" t="s">
        <v>25</v>
      </c>
      <c r="P140" s="8"/>
    </row>
    <row r="141" spans="1:16" x14ac:dyDescent="0.2">
      <c r="A141" s="5">
        <v>8</v>
      </c>
      <c r="B141" s="5">
        <v>6171</v>
      </c>
      <c r="C141" s="5">
        <v>6127</v>
      </c>
      <c r="D141" s="5">
        <v>888</v>
      </c>
      <c r="E141" s="5"/>
      <c r="F141" s="5"/>
      <c r="G141" s="5"/>
      <c r="H141" s="6">
        <v>150</v>
      </c>
      <c r="I141" s="6"/>
      <c r="J141" s="6"/>
      <c r="K141" s="7">
        <v>100</v>
      </c>
      <c r="L141" s="16">
        <v>200</v>
      </c>
      <c r="M141" s="8" t="s">
        <v>86</v>
      </c>
      <c r="N141" s="8"/>
      <c r="O141" s="8" t="s">
        <v>25</v>
      </c>
      <c r="P141" s="8"/>
    </row>
    <row r="142" spans="1:16" x14ac:dyDescent="0.2">
      <c r="A142" s="11" t="s">
        <v>88</v>
      </c>
      <c r="B142" s="9"/>
      <c r="C142" s="9"/>
      <c r="D142" s="9"/>
      <c r="E142" s="9"/>
      <c r="F142" s="9"/>
      <c r="G142" s="9"/>
      <c r="H142" s="10">
        <f>SUM(H138:H141)</f>
        <v>756.83924999999999</v>
      </c>
      <c r="I142" s="10">
        <f>SUM(I138:I141)</f>
        <v>1847.7857199999999</v>
      </c>
      <c r="J142" s="10">
        <f>SUM(J138:J141)</f>
        <v>0</v>
      </c>
      <c r="K142" s="10">
        <f>SUM(K138:K141)</f>
        <v>565</v>
      </c>
      <c r="L142" s="10">
        <f>SUM(L138:L141)</f>
        <v>1554</v>
      </c>
      <c r="M142" s="11"/>
      <c r="N142" s="11"/>
      <c r="O142" s="11"/>
      <c r="P142" s="11"/>
    </row>
    <row r="143" spans="1:16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8"/>
    </row>
    <row r="144" spans="1:16" x14ac:dyDescent="0.2">
      <c r="A144" s="9" t="s">
        <v>59</v>
      </c>
      <c r="B144" s="9"/>
      <c r="C144" s="9"/>
      <c r="D144" s="9"/>
      <c r="E144" s="9"/>
      <c r="F144" s="9"/>
      <c r="G144" s="9"/>
      <c r="H144" s="10">
        <f>SUM(H98,H94,H90,H86,H81,H77,H73,H68,H63,H59,H99)</f>
        <v>12316.919279999998</v>
      </c>
      <c r="I144" s="10">
        <f>SUM(I98,I94,I90,I86,I81,I77,I73,I68,I63,I59,I99)</f>
        <v>14362.390449999999</v>
      </c>
      <c r="J144" s="10">
        <f>SUM(J98,J94,J90,J86,J81,J77,J73,J68,J63,J59,J99,J136,J143)</f>
        <v>12440.459880000002</v>
      </c>
      <c r="K144" s="10">
        <f>SUM(K98,K94,K90,K86,K81,K77,K73,K68,K63,K59,K99,K136,K143)</f>
        <v>37660</v>
      </c>
      <c r="L144" s="10">
        <f>SUM(L98,L94,L90,L86,L81,L77,L73,L68,L63,L59,L99,L136,L142)</f>
        <v>36701</v>
      </c>
      <c r="M144" s="11"/>
      <c r="N144" s="11"/>
      <c r="O144" s="11"/>
      <c r="P144" s="11"/>
    </row>
    <row r="146" spans="1:16" x14ac:dyDescent="0.2">
      <c r="A146" s="9" t="s">
        <v>60</v>
      </c>
      <c r="B146" s="9"/>
      <c r="C146" s="9"/>
      <c r="D146" s="9"/>
      <c r="E146" s="9"/>
      <c r="F146" s="9"/>
      <c r="G146" s="9"/>
      <c r="H146" s="10">
        <f>H26-H144</f>
        <v>-9123.5528699999977</v>
      </c>
      <c r="I146" s="10">
        <f>I26-I144</f>
        <v>-10442.751799999998</v>
      </c>
      <c r="J146" s="10">
        <f>J26-J144</f>
        <v>-10623.798450000002</v>
      </c>
      <c r="K146" s="10">
        <f>K26-K144</f>
        <v>-34371</v>
      </c>
      <c r="L146" s="10">
        <f>L26-L144</f>
        <v>-33620</v>
      </c>
      <c r="M146" s="11"/>
      <c r="N146" s="11"/>
      <c r="O146" s="11"/>
      <c r="P146" s="11"/>
    </row>
    <row r="149" spans="1:16" x14ac:dyDescent="0.2">
      <c r="B149" s="12" t="s">
        <v>61</v>
      </c>
    </row>
    <row r="151" spans="1:16" x14ac:dyDescent="0.2">
      <c r="B151" s="12" t="s">
        <v>62</v>
      </c>
      <c r="D151" s="12" t="s">
        <v>63</v>
      </c>
      <c r="K151" s="13" t="s">
        <v>64</v>
      </c>
    </row>
    <row r="152" spans="1:16" x14ac:dyDescent="0.2">
      <c r="K152" s="13" t="s">
        <v>65</v>
      </c>
    </row>
  </sheetData>
  <pageMargins left="0.19685039369791668" right="0.19685039369791668" top="0.19685039369791668" bottom="0.39370078739583336" header="0.19685039369791668" footer="0.19685039369791668"/>
  <pageSetup paperSize="9" scale="41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ORJ 8</vt:lpstr>
      <vt:lpstr>'ORJ 8'!Názvy_tisku</vt:lpstr>
      <vt:lpstr>'ORJ 8'!Oblast_tisku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2020-10-07T14:28:13Z</cp:lastPrinted>
  <dcterms:created xsi:type="dcterms:W3CDTF">2020-07-17T07:04:28Z</dcterms:created>
  <dcterms:modified xsi:type="dcterms:W3CDTF">2020-10-23T09:18:45Z</dcterms:modified>
</cp:coreProperties>
</file>